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3.xml" ContentType="application/vnd.openxmlformats-officedocument.drawing+xml"/>
  <Override PartName="/xl/charts/chart14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4.xml" ContentType="application/vnd.openxmlformats-officedocument.drawing+xml"/>
  <Override PartName="/xl/charts/chart15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5.xml" ContentType="application/vnd.openxmlformats-officedocument.drawing+xml"/>
  <Override PartName="/xl/charts/chart16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6.xml" ContentType="application/vnd.openxmlformats-officedocument.drawing+xml"/>
  <Override PartName="/xl/charts/chart17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4/Capitoli inviati/"/>
    </mc:Choice>
  </mc:AlternateContent>
  <xr:revisionPtr revIDLastSave="549" documentId="8_{C1A4ADF8-A920-4E28-BF6C-B35A95D63490}" xr6:coauthVersionLast="47" xr6:coauthVersionMax="47" xr10:uidLastSave="{0ECF8980-3100-45DD-BB04-F072F499D6B9}"/>
  <bookViews>
    <workbookView xWindow="-110" yWindow="-110" windowWidth="19420" windowHeight="10300" xr2:uid="{7A75C120-0937-4DF2-AC82-3B50A582DDBA}"/>
  </bookViews>
  <sheets>
    <sheet name="t1" sheetId="33" r:id="rId1"/>
    <sheet name="t2" sheetId="32" r:id="rId2"/>
    <sheet name="f1" sheetId="31" r:id="rId3"/>
    <sheet name="f2" sheetId="35" r:id="rId4"/>
    <sheet name="f3" sheetId="34" r:id="rId5"/>
    <sheet name="t3" sheetId="24" r:id="rId6"/>
    <sheet name="f4" sheetId="16" r:id="rId7"/>
    <sheet name="f5" sheetId="17" r:id="rId8"/>
    <sheet name="t4" sheetId="2" r:id="rId9"/>
    <sheet name="t5" sheetId="1" r:id="rId10"/>
    <sheet name="t6" sheetId="3" r:id="rId11"/>
    <sheet name="t7" sheetId="5" r:id="rId12"/>
    <sheet name="t8" sheetId="4" r:id="rId13"/>
    <sheet name="t9" sheetId="15" r:id="rId14"/>
    <sheet name="f6" sheetId="7" r:id="rId15"/>
    <sheet name="f7" sheetId="8" r:id="rId16"/>
    <sheet name="f8" sheetId="9" r:id="rId17"/>
    <sheet name="t10" sheetId="13" r:id="rId18"/>
    <sheet name="f9" sheetId="10" r:id="rId19"/>
    <sheet name="f10" sheetId="11" r:id="rId20"/>
    <sheet name="f11" sheetId="12" r:id="rId21"/>
    <sheet name="f12" sheetId="18" r:id="rId22"/>
    <sheet name="f13" sheetId="36" r:id="rId23"/>
    <sheet name="t11" sheetId="19" r:id="rId24"/>
    <sheet name="t12" sheetId="20" r:id="rId25"/>
    <sheet name="f14" sheetId="21" r:id="rId26"/>
    <sheet name="f15" sheetId="22" r:id="rId27"/>
    <sheet name="f16" sheetId="23" r:id="rId28"/>
  </sheets>
  <definedNames>
    <definedName name="____AnagraficaRegioneSede">#REF!</definedName>
    <definedName name="____AnagraficaRegioneSedeCount">#REF!</definedName>
    <definedName name="____Dati_CUAARegioneProduzioneAtt">#REF!</definedName>
    <definedName name="__05_Agropirateria" localSheetId="4">#REF!</definedName>
    <definedName name="__05_Agropirateria" localSheetId="1">#REF!</definedName>
    <definedName name="__05_Agropirateria" localSheetId="5">#REF!</definedName>
    <definedName name="__05_Agropirateria">#REF!</definedName>
    <definedName name="_02_PRODOTTI_PROV">#REF!</definedName>
    <definedName name="_05_Agropirateria" localSheetId="4">#REF!</definedName>
    <definedName name="_05_Agropirateria" localSheetId="1">#REF!</definedName>
    <definedName name="_05_Agropirateria" localSheetId="5">#REF!</definedName>
    <definedName name="_05_Agropirateria">#REF!</definedName>
    <definedName name="_1_05_Agropirateria" localSheetId="4">#REF!</definedName>
    <definedName name="_1_05_Agropirateria" localSheetId="1">#REF!</definedName>
    <definedName name="_1_05_Agropirateria" localSheetId="5">#REF!</definedName>
    <definedName name="_1_05_Agropirateria">#REF!</definedName>
    <definedName name="_Hlk210325645" localSheetId="13">'t9'!$A$4</definedName>
    <definedName name="_Key1" localSheetId="21" hidden="1">#REF!</definedName>
    <definedName name="_Key1" localSheetId="22" hidden="1">#REF!</definedName>
    <definedName name="_Key1" localSheetId="23" hidden="1">#REF!</definedName>
    <definedName name="_Key1" localSheetId="24" hidden="1">#REF!</definedName>
    <definedName name="_Key1" hidden="1">#REF!</definedName>
    <definedName name="_Order1" hidden="1">255</definedName>
    <definedName name="_Regression_Int" hidden="1">1</definedName>
    <definedName name="_Sort" localSheetId="21" hidden="1">#REF!</definedName>
    <definedName name="_Sort" localSheetId="22" hidden="1">#REF!</definedName>
    <definedName name="_Sort" localSheetId="23" hidden="1">#REF!</definedName>
    <definedName name="_Sort" localSheetId="24" hidden="1">#REF!</definedName>
    <definedName name="_Sort" hidden="1">#REF!</definedName>
    <definedName name="_xlchart.v5.0" hidden="1">'f1'!$A$6</definedName>
    <definedName name="_xlchart.v5.1" hidden="1">'f1'!$A$7:$A$26</definedName>
    <definedName name="_xlchart.v5.2" hidden="1">'f1'!$D$6</definedName>
    <definedName name="_xlchart.v5.3" hidden="1">'f1'!$D$7:$D$26</definedName>
    <definedName name="_xlchart.v5.4" hidden="1">'f2'!$B$7</definedName>
    <definedName name="_xlchart.v5.5" hidden="1">'f2'!$B$8:$B$27</definedName>
    <definedName name="_xlchart.v5.6" hidden="1">'f2'!$E$3</definedName>
    <definedName name="_xlchart.v5.7" hidden="1">'f2'!$E$4:$E$23</definedName>
    <definedName name="a" localSheetId="4">#REF!</definedName>
    <definedName name="a" localSheetId="1">#REF!</definedName>
    <definedName name="a">#REF!</definedName>
    <definedName name="Anno" localSheetId="21">#REF!</definedName>
    <definedName name="Anno" localSheetId="22">#REF!</definedName>
    <definedName name="Anno" localSheetId="23">#REF!</definedName>
    <definedName name="Anno" localSheetId="24">#REF!</definedName>
    <definedName name="Anno">#REF!</definedName>
    <definedName name="_xlnm.Print_Area" localSheetId="21">'f12'!$E$2:$R$25</definedName>
    <definedName name="_xlnm.Print_Area" localSheetId="22">'f13'!$D$1:$Q$30</definedName>
    <definedName name="_xlnm.Print_Area" localSheetId="25">'f14'!$C$1:$K$19</definedName>
    <definedName name="_xlnm.Print_Area" localSheetId="26">'f15'!$J$14:$T$38</definedName>
    <definedName name="_xlnm.Print_Area" localSheetId="27">'f16'!$H$10:$P$31</definedName>
    <definedName name="_xlnm.Print_Area" localSheetId="6">'f4'!$E$2:$Q$26</definedName>
    <definedName name="_xlnm.Print_Area" localSheetId="23">'t11'!$A$1:$H$28</definedName>
    <definedName name="_xlnm.Print_Area" localSheetId="24">'t12'!$A$1:$G$17</definedName>
    <definedName name="_xlnm.Print_Area" localSheetId="8">'t4'!$A$1:$G$36</definedName>
    <definedName name="_xlnm.Print_Area" localSheetId="9">'t5'!$A$1:$K$33</definedName>
    <definedName name="_xlnm.Print_Area" localSheetId="10">'t6'!#REF!</definedName>
    <definedName name="_xlnm.Print_Area" localSheetId="11">'t7'!$A$1:$C$18</definedName>
    <definedName name="_xlnm.Print_Area" localSheetId="12">'t8'!$A$1:$L$36</definedName>
    <definedName name="Area_stampa_MI" localSheetId="21">#REF!</definedName>
    <definedName name="Area_stampa_MI" localSheetId="22">#REF!</definedName>
    <definedName name="Area_stampa_MI" localSheetId="23">#REF!</definedName>
    <definedName name="Area_stampa_MI" localSheetId="24">#REF!</definedName>
    <definedName name="Area_stampa_MI">#REF!</definedName>
    <definedName name="_xlnm.Auto_Open" localSheetId="4">#REF!</definedName>
    <definedName name="_xlnm.Auto_Open" localSheetId="1">#REF!</definedName>
    <definedName name="_xlnm.Auto_Open" localSheetId="5">#REF!</definedName>
    <definedName name="_xlnm.Auto_Open">#REF!</definedName>
    <definedName name="ciao" localSheetId="4">#REF!</definedName>
    <definedName name="ciao" localSheetId="1">#REF!</definedName>
    <definedName name="ciao">#REF!</definedName>
    <definedName name="f">#REF!</definedName>
    <definedName name="fatturato_export" localSheetId="4">#REF!</definedName>
    <definedName name="fatturato_export" localSheetId="1">#REF!</definedName>
    <definedName name="fatturato_export">#REF!</definedName>
    <definedName name="Foglio2" localSheetId="4">#REF!</definedName>
    <definedName name="Foglio2" localSheetId="1">#REF!</definedName>
    <definedName name="Foglio2">#REF!</definedName>
    <definedName name="Macro1" localSheetId="4">#REF!</definedName>
    <definedName name="Macro1" localSheetId="1">#REF!</definedName>
    <definedName name="Macro1" localSheetId="5">#REF!</definedName>
    <definedName name="Macro1">#REF!</definedName>
    <definedName name="Macro2" localSheetId="4">#REF!</definedName>
    <definedName name="Macro2" localSheetId="1">#REF!</definedName>
    <definedName name="Macro2" localSheetId="5">#REF!</definedName>
    <definedName name="Macro2">#REF!</definedName>
    <definedName name="Macro3" localSheetId="4">#REF!</definedName>
    <definedName name="Macro3" localSheetId="1">#REF!</definedName>
    <definedName name="Macro3" localSheetId="5">#REF!</definedName>
    <definedName name="Macro3">#REF!</definedName>
    <definedName name="Macro4" localSheetId="4">#REF!</definedName>
    <definedName name="Macro4" localSheetId="1">#REF!</definedName>
    <definedName name="Macro4" localSheetId="5">#REF!</definedName>
    <definedName name="Macro4">#REF!</definedName>
    <definedName name="Macro5" localSheetId="4">#REF!</definedName>
    <definedName name="Macro5" localSheetId="1">#REF!</definedName>
    <definedName name="Macro5" localSheetId="5">#REF!</definedName>
    <definedName name="Macro5">#REF!</definedName>
    <definedName name="NomeTabella">"Dummy"</definedName>
    <definedName name="olio_sezc_totale_dop" localSheetId="4">#REF!</definedName>
    <definedName name="olio_sezc_totale_dop" localSheetId="1">#REF!</definedName>
    <definedName name="olio_sezc_totale_dop" localSheetId="5">#REF!</definedName>
    <definedName name="olio_sezc_totale_dop">#REF!</definedName>
    <definedName name="olio_totale_pz_medio" localSheetId="4">#REF!</definedName>
    <definedName name="olio_totale_pz_medio" localSheetId="1">#REF!</definedName>
    <definedName name="olio_totale_pz_medio">#REF!</definedName>
    <definedName name="Print_Area_MI" localSheetId="21">#REF!</definedName>
    <definedName name="Print_Area_MI" localSheetId="22">#REF!</definedName>
    <definedName name="Print_Area_MI" localSheetId="23">#REF!</definedName>
    <definedName name="Print_Area_MI" localSheetId="24">#REF!</definedName>
    <definedName name="Print_Area_MI">#REF!</definedName>
    <definedName name="qry_1990">#REF!</definedName>
    <definedName name="qry_1991">#REF!</definedName>
    <definedName name="qry_1992">#REF!</definedName>
    <definedName name="qry_1993">#REF!</definedName>
    <definedName name="qry_1994">#REF!</definedName>
    <definedName name="qry_1995">#REF!</definedName>
    <definedName name="qry_1996">#REF!</definedName>
    <definedName name="qry_1997">#REF!</definedName>
    <definedName name="qry_1998">#REF!</definedName>
    <definedName name="qry_1999">#REF!</definedName>
    <definedName name="qry_2000">#REF!</definedName>
    <definedName name="qry_2001">#REF!</definedName>
    <definedName name="qry_2002">#REF!</definedName>
    <definedName name="qry_2003">#REF!</definedName>
    <definedName name="qry_2004">#REF!</definedName>
    <definedName name="qry_2005">#REF!</definedName>
    <definedName name="qry_2006">#REF!</definedName>
    <definedName name="qry_2007">#REF!</definedName>
    <definedName name="qry_2008">#REF!</definedName>
    <definedName name="qry_2009">#REF!</definedName>
    <definedName name="Query137attxcifasiEsclu">#REF!</definedName>
    <definedName name="Query2" localSheetId="21">#REF!</definedName>
    <definedName name="Query2" localSheetId="22">#REF!</definedName>
    <definedName name="Query2" localSheetId="23">#REF!</definedName>
    <definedName name="Query2" localSheetId="24">#REF!</definedName>
    <definedName name="Query2">#REF!</definedName>
    <definedName name="Recover" localSheetId="4">#REF!</definedName>
    <definedName name="Recover" localSheetId="1">#REF!</definedName>
    <definedName name="Recover" localSheetId="5">#REF!</definedName>
    <definedName name="Recover">#REF!</definedName>
    <definedName name="RegioniTOT" localSheetId="4">#REF!</definedName>
    <definedName name="RegioniTOT" localSheetId="0">#REF!</definedName>
    <definedName name="RegioniTOT" localSheetId="1">#REF!</definedName>
    <definedName name="RegioniTOT">#REF!</definedName>
    <definedName name="si" localSheetId="4">#REF!</definedName>
    <definedName name="si" localSheetId="1">#REF!</definedName>
    <definedName name="si">#REF!</definedName>
    <definedName name="Totale_Generale" localSheetId="21">#REF!</definedName>
    <definedName name="Totale_Generale" localSheetId="22">#REF!</definedName>
    <definedName name="Totale_Generale" localSheetId="23">#REF!</definedName>
    <definedName name="Totale_Generale" localSheetId="24">#REF!</definedName>
    <definedName name="Totale_Generale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xprodprov_01" localSheetId="4">#REF!</definedName>
    <definedName name="xprodprov_01" localSheetId="1">#REF!</definedName>
    <definedName name="xprodprov_01">#REF!</definedName>
    <definedName name="xprodprov_02" localSheetId="4">#REF!</definedName>
    <definedName name="xprodprov_02" localSheetId="1">#REF!</definedName>
    <definedName name="xprodprov_0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8" i="36" l="1"/>
  <c r="E25" i="33" l="1"/>
  <c r="E24" i="33"/>
  <c r="E23" i="33"/>
  <c r="E22" i="33"/>
  <c r="E21" i="33"/>
  <c r="E20" i="33"/>
  <c r="E19" i="33"/>
  <c r="E18" i="33"/>
  <c r="E17" i="33"/>
  <c r="E16" i="33"/>
  <c r="E15" i="33"/>
  <c r="E14" i="33"/>
  <c r="E13" i="33"/>
  <c r="E12" i="33"/>
  <c r="E11" i="33"/>
  <c r="E10" i="33"/>
  <c r="E9" i="33"/>
  <c r="E8" i="33"/>
  <c r="E7" i="33"/>
  <c r="E6" i="33"/>
  <c r="F12" i="22"/>
  <c r="H12" i="22" s="1"/>
  <c r="F11" i="22"/>
  <c r="G11" i="22" s="1"/>
  <c r="F10" i="22"/>
  <c r="F9" i="22"/>
  <c r="G9" i="22" s="1"/>
  <c r="F8" i="22"/>
  <c r="H8" i="22" s="1"/>
  <c r="F7" i="22"/>
  <c r="G7" i="22" s="1"/>
  <c r="F6" i="22"/>
  <c r="F5" i="22"/>
  <c r="G5" i="22" s="1"/>
  <c r="F4" i="22"/>
  <c r="H4" i="22" s="1"/>
  <c r="F3" i="22"/>
  <c r="G3" i="22" s="1"/>
  <c r="B8" i="21"/>
  <c r="H10" i="22" l="1"/>
  <c r="H6" i="22"/>
  <c r="H3" i="22"/>
  <c r="H11" i="22"/>
  <c r="H5" i="22"/>
  <c r="H7" i="22"/>
  <c r="H9" i="22"/>
  <c r="G4" i="22"/>
  <c r="G6" i="22"/>
  <c r="G8" i="22"/>
  <c r="G10" i="22"/>
  <c r="G12" i="22"/>
  <c r="E9" i="20" l="1"/>
  <c r="C9" i="20"/>
  <c r="B9" i="20"/>
  <c r="E22" i="19"/>
  <c r="C22" i="19"/>
  <c r="B22" i="19"/>
  <c r="C17" i="17" l="1"/>
  <c r="D17" i="17" s="1"/>
  <c r="B17" i="17"/>
  <c r="D15" i="17"/>
  <c r="D14" i="17"/>
  <c r="D13" i="17"/>
  <c r="D12" i="17"/>
  <c r="D11" i="17"/>
  <c r="D10" i="17"/>
  <c r="D9" i="17"/>
  <c r="D8" i="17"/>
  <c r="D7" i="17"/>
  <c r="D6" i="17"/>
  <c r="D5" i="17"/>
  <c r="C26" i="16"/>
  <c r="D26" i="16" s="1"/>
  <c r="B26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D6" i="16"/>
  <c r="D5" i="16"/>
  <c r="D4" i="16"/>
  <c r="B17" i="5" l="1"/>
  <c r="C17" i="5" s="1"/>
  <c r="F43" i="4"/>
  <c r="C11" i="5" l="1"/>
  <c r="C10" i="5"/>
  <c r="C8" i="5"/>
  <c r="C9" i="5"/>
  <c r="C16" i="5"/>
  <c r="C6" i="5"/>
  <c r="C12" i="5"/>
  <c r="C7" i="5"/>
  <c r="C13" i="5"/>
  <c r="C14" i="5"/>
  <c r="C15" i="5"/>
</calcChain>
</file>

<file path=xl/sharedStrings.xml><?xml version="1.0" encoding="utf-8"?>
<sst xmlns="http://schemas.openxmlformats.org/spreadsheetml/2006/main" count="722" uniqueCount="353">
  <si>
    <t>Orientamento produttivo</t>
  </si>
  <si>
    <t xml:space="preserve">SAU </t>
  </si>
  <si>
    <t>incidenza</t>
  </si>
  <si>
    <t>in conversione</t>
  </si>
  <si>
    <t>biologica</t>
  </si>
  <si>
    <t>totale</t>
  </si>
  <si>
    <t>di cui in conversione</t>
  </si>
  <si>
    <t>bio+in conv. / totale</t>
  </si>
  <si>
    <t>ha</t>
  </si>
  <si>
    <t>%</t>
  </si>
  <si>
    <t>Totale seminativi</t>
  </si>
  <si>
    <t>di cui:</t>
  </si>
  <si>
    <t>Cereali</t>
  </si>
  <si>
    <t>Colture proteiche, leguminose da granella</t>
  </si>
  <si>
    <t>Piante da radice</t>
  </si>
  <si>
    <t>Colture industriali</t>
  </si>
  <si>
    <t>Ortaggi freschi, fragole, funghi coltivati</t>
  </si>
  <si>
    <t>Foraggere</t>
  </si>
  <si>
    <t>Altri seminativi</t>
  </si>
  <si>
    <t>Prati permanenti e pascoli</t>
  </si>
  <si>
    <t>Totale permanenti</t>
  </si>
  <si>
    <t>Frutta in guscio</t>
  </si>
  <si>
    <t>Agrumi</t>
  </si>
  <si>
    <t>Olivo</t>
  </si>
  <si>
    <t>Vite</t>
  </si>
  <si>
    <t>Altre permanenti</t>
  </si>
  <si>
    <t>Terreni a riposo</t>
  </si>
  <si>
    <t>Totale</t>
  </si>
  <si>
    <t xml:space="preserve">Fonte: elaborazioni su dati Sinab </t>
  </si>
  <si>
    <t>var. % 2024/23</t>
  </si>
  <si>
    <t>media az.
(ha)</t>
  </si>
  <si>
    <t>Piemonte</t>
  </si>
  <si>
    <t>Valle d'Aosta</t>
  </si>
  <si>
    <t>Lombardia</t>
  </si>
  <si>
    <t>Liguria</t>
  </si>
  <si>
    <t>Trentino-Alto Adige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</si>
  <si>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</si>
  <si>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</si>
  <si>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</si>
  <si>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</si>
  <si>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</si>
  <si>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</si>
  <si>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</si>
  <si>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</si>
  <si>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</si>
  <si>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</si>
  <si>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</si>
  <si>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</si>
  <si>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</si>
  <si>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</si>
  <si>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</si>
  <si>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</si>
  <si>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Nord</t>
  </si>
  <si>
    <t>Centro</t>
  </si>
  <si>
    <t>Sud e isole</t>
  </si>
  <si>
    <r>
      <t>1</t>
    </r>
    <r>
      <rPr>
        <sz val="11"/>
        <rFont val="Calibri"/>
        <family val="2"/>
        <scheme val="minor"/>
      </rPr>
      <t xml:space="preserve"> SAU biologica e in conversione.</t>
    </r>
  </si>
  <si>
    <r>
      <t xml:space="preserve">2 </t>
    </r>
    <r>
      <rPr>
        <sz val="11"/>
        <rFont val="Calibri"/>
        <family val="2"/>
        <scheme val="minor"/>
      </rPr>
      <t>SAU totale da Censimento agricoltura 2020, Istat.</t>
    </r>
  </si>
  <si>
    <t>Fonte: elaborazioni su dati SINAB e ISTAT.</t>
  </si>
  <si>
    <t>Var. % 2024/23</t>
  </si>
  <si>
    <r>
      <t>% su zootecnia complessiva</t>
    </r>
    <r>
      <rPr>
        <vertAlign val="superscript"/>
        <sz val="10"/>
        <color theme="1"/>
        <rFont val="Calibri"/>
        <family val="2"/>
        <scheme val="minor"/>
      </rPr>
      <t>1</t>
    </r>
  </si>
  <si>
    <r>
      <t>UBA</t>
    </r>
    <r>
      <rPr>
        <vertAlign val="superscript"/>
        <sz val="10"/>
        <color theme="1"/>
        <rFont val="Calibri"/>
        <family val="2"/>
        <scheme val="minor"/>
      </rPr>
      <t>2</t>
    </r>
  </si>
  <si>
    <t>Bovini</t>
  </si>
  <si>
    <t>Ovini</t>
  </si>
  <si>
    <t>Suini</t>
  </si>
  <si>
    <t>Caprini</t>
  </si>
  <si>
    <t>Equini</t>
  </si>
  <si>
    <t>Pollame</t>
  </si>
  <si>
    <t>Api (in numero di arnie)</t>
  </si>
  <si>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Zootecnia complessiva (consistenza capi) da 7' Censimento Agricoltura ISTAT;</t>
    </r>
  </si>
  <si>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Le UBA sono stimate sulla base del numero di capi per specie, non essendo disponibili i dati di dettaglio </t>
    </r>
  </si>
  <si>
    <t xml:space="preserve">    sulle diverse categorie di bestiame. </t>
  </si>
  <si>
    <t>Fonte: elaborazioni su dati SINAB.</t>
  </si>
  <si>
    <t>Operatori</t>
  </si>
  <si>
    <t>Produttori
esclusivi</t>
  </si>
  <si>
    <t>Produttori/
trasformatori</t>
  </si>
  <si>
    <t>Trasformatori esclusivi</t>
  </si>
  <si>
    <t>n.</t>
  </si>
  <si>
    <r>
      <t xml:space="preserve">1 </t>
    </r>
    <r>
      <rPr>
        <sz val="11"/>
        <rFont val="Calibri"/>
        <family val="2"/>
        <scheme val="minor"/>
      </rPr>
      <t>La somma di produttori e trasformatori non corrisponde agli operatori complessivi, che includono anche gli importatori</t>
    </r>
    <r>
      <rPr>
        <vertAlign val="superscript"/>
        <sz val="11"/>
        <rFont val="Calibri"/>
        <family val="2"/>
        <scheme val="minor"/>
      </rPr>
      <t xml:space="preserve"> </t>
    </r>
  </si>
  <si>
    <t>Regione</t>
  </si>
  <si>
    <t>Impianti</t>
  </si>
  <si>
    <t>Fonte: Elaborazione su dati Sinab (2024)</t>
  </si>
  <si>
    <t>Variazione SAU 2024/2023</t>
  </si>
  <si>
    <t>3 Il valore della SAU biologica per l'Italia è superiore alla somma dei dati regionali in quanto non sono disponibili i valori decimali.</t>
  </si>
  <si>
    <t>Maschi</t>
  </si>
  <si>
    <t>Femmine</t>
  </si>
  <si>
    <t>Verdure e ortaggi freschi e surgelati</t>
  </si>
  <si>
    <t>*Cereali e prodotti derivati</t>
  </si>
  <si>
    <t>Patate e tuberi</t>
  </si>
  <si>
    <t>Cereali integrali</t>
  </si>
  <si>
    <t>Frutta fresca</t>
  </si>
  <si>
    <t>*Latte, yogurt e latti fermentati</t>
  </si>
  <si>
    <t>Legumi</t>
  </si>
  <si>
    <t>Frutta secca a guscio e semi</t>
  </si>
  <si>
    <t>Uova</t>
  </si>
  <si>
    <t>Carne rossa</t>
  </si>
  <si>
    <t>Carne processata</t>
  </si>
  <si>
    <t>Pesce e frutti di mare</t>
  </si>
  <si>
    <t>Formaggi</t>
  </si>
  <si>
    <t>Olio di oliva extravergine</t>
  </si>
  <si>
    <t>Altri oli e grassi</t>
  </si>
  <si>
    <t>Dolci e snack dolci</t>
  </si>
  <si>
    <t>Prodotti dolciari</t>
  </si>
  <si>
    <t>Bevande analcoliche zuccherate o edulcorate</t>
  </si>
  <si>
    <t>Succhi di frutta e verdura</t>
  </si>
  <si>
    <t>fino a 12000 euro</t>
  </si>
  <si>
    <t>12.000-24.000</t>
  </si>
  <si>
    <t>24.000 - 36.000</t>
  </si>
  <si>
    <t>più di 36.000 euro</t>
  </si>
  <si>
    <t>non sa/non risponde</t>
  </si>
  <si>
    <t>*Verdure e ortaggi freschi e surgelati</t>
  </si>
  <si>
    <t>Cereali e prodotti derivati</t>
  </si>
  <si>
    <t>Latte, yogurt e latti fermentati</t>
  </si>
  <si>
    <t xml:space="preserve">Legumi </t>
  </si>
  <si>
    <t>*Formaggi</t>
  </si>
  <si>
    <t>*Olio di oliva extravergine</t>
  </si>
  <si>
    <t>*Carne processata</t>
  </si>
  <si>
    <t>Bevande alcoliche</t>
  </si>
  <si>
    <t>*Carne rossa</t>
  </si>
  <si>
    <t>*Altri oli e grassi</t>
  </si>
  <si>
    <t>*Dolci e snack dolci</t>
  </si>
  <si>
    <t>*Bevande alcoliche</t>
  </si>
  <si>
    <t>*Frutta secca a guscio e semi</t>
  </si>
  <si>
    <t>*Pesce e frutti di mare</t>
  </si>
  <si>
    <t>3-9 anni</t>
  </si>
  <si>
    <t>Livello istruzione padre</t>
  </si>
  <si>
    <t>Basso</t>
  </si>
  <si>
    <t>Medio</t>
  </si>
  <si>
    <t>Alto</t>
  </si>
  <si>
    <t>Nessuna risposta</t>
  </si>
  <si>
    <t>Livello istruzione madre</t>
  </si>
  <si>
    <t>10-17 anni</t>
  </si>
  <si>
    <t>18-64 anni</t>
  </si>
  <si>
    <t>65-74 anni</t>
  </si>
  <si>
    <t>Cereali e farine, pane e sostituti del pane (fette biscottate, cracker, grissini, taralli, gallette), pizza, pasta, riso, biscotti e frollini, snack salati, cereali per la prima colazione, incluse le varianti integrali. Sono esclusi: dolci, torte e snack dolci.</t>
  </si>
  <si>
    <t>Include solo le varianti integrali dei prodotti sopra descritti. Sono esclusi: varianti integrali di dolci, torte e snack dolci.</t>
  </si>
  <si>
    <t>Verdure e ortaggi a foglia, a frutto, a radice, a bulbo e altri ortaggi, sia freschi che surgelati al naturale. Sono esclusi: pomodori conservati (in scatola), altre verdure e ortaggi conservati, prodotti confezionati a base di verdure/ortaggi, spezie ed erbe aromatiche.</t>
  </si>
  <si>
    <t>Comprende tutti i tipi di frutta consumata tal quale o in pezzi, con o senza buccia, senza aggiunta di zucchero. Esclude: la frutta conservata (in scatola, sciroppata) e trasformata.</t>
  </si>
  <si>
    <t>Comprende tutta la frutta a guscio (noci, nocciole, mandorle, pistacchi, arachidi, pinoli, ecc.) e i semi oleosi (es. zucca, sesamo, girasole, ecc.). Esclude le olive e loro prodotti, prodotti derivati come salse e creme spalmabili, la frutta essiccata e la frutta secca a guscio salata o zuccherata.</t>
  </si>
  <si>
    <t>Comprende patate e altri tuberi consumati nelle diverse forme.</t>
  </si>
  <si>
    <t>Legumi freschi, secchi, conservati (in scatola).</t>
  </si>
  <si>
    <t>Uova consumate fresche o trasformate.</t>
  </si>
  <si>
    <t>Carne bovina, ovina, suina, equina, selvaggina. Esclude le carni processate e le frattaglie.</t>
  </si>
  <si>
    <t>Carne rossa e bianca trasformata e conservata, escluse le frattaglie.</t>
  </si>
  <si>
    <t>Pesce, molluschi e crostacei freschi e surgelati. Escluso: pesce conservato.</t>
  </si>
  <si>
    <t>Include tutti i tipi di latte (intero, parzialmente scremato, scremato), le bevande a base di latte, lo yogurt e altri tipi di latte fermentato. Sono esclusi i dessert a base di latte e le bevande vegetali alternative al latte (a base di soia, avena, riso, ecc.).</t>
  </si>
  <si>
    <t>Include tutti i tipi di formaggi freschi e stagionati a prescindere dal contenuto di grassi. Sono escluse le alternative vegetali ai formaggi.</t>
  </si>
  <si>
    <t>Include: olio di oliva (escluso olio extravergine) e altri oli e grassi di origine animale e vegetale.</t>
  </si>
  <si>
    <t>Include dolci e torte, paste e pasticcini, merendine e snack dolci, con e senza creme, marmellate, confetture, coperture di cioccolato.</t>
  </si>
  <si>
    <t>Zucchero, dolcificanti, caramelle, confetti, gomme da masticare, cioccolato, torrone, marmellate e confetture, cioccolato spalmabile, gelati e sorbetti. Escluso: miele.</t>
  </si>
  <si>
    <t>Sono incluse le bibite gassate, acqua tonica, gli aperitivi e cocktail analcolici, gli energy drink e sport drink, tè e tisane confezionati in bottiglia, zuccherati o con edulcoranti.</t>
  </si>
  <si>
    <t>Succhi e nettari di frutta e verdura. Sono esclusi i succhi composti dal 100% di frutta o verdura, estratti, centrifugati spremute e frullati di frutta e verdura.</t>
  </si>
  <si>
    <t>Include vino, spumante, birra, aperitivi alcolici, liquori, superalcolici.</t>
  </si>
  <si>
    <t>Fonte: CREA-AN, Indagine IV SCAI.</t>
  </si>
  <si>
    <t>Descrizione</t>
  </si>
  <si>
    <t>Categoria alimentare</t>
  </si>
  <si>
    <t>Prodotti agroalimentari tradizionali per regione (numero) - 2025</t>
  </si>
  <si>
    <t>Var. %</t>
  </si>
  <si>
    <t>Friuli Venezia Giulia</t>
  </si>
  <si>
    <t>Trento</t>
  </si>
  <si>
    <t>Bolzano</t>
  </si>
  <si>
    <t>Fonte: 25° revisione dell’elenco nazionale dei prodotti agroalimentari tradizionali, decreto MASAF 10 marzo 2025.</t>
  </si>
  <si>
    <t>Categorie</t>
  </si>
  <si>
    <t>PAT</t>
  </si>
  <si>
    <t>Birre</t>
  </si>
  <si>
    <t>Condimenti</t>
  </si>
  <si>
    <t>Grassi (burro, margarina, oli)</t>
  </si>
  <si>
    <t>Bevande analcoliche, distillati e liquori</t>
  </si>
  <si>
    <t xml:space="preserve">Preparazioni di Pesci, molluschi e crostacei </t>
  </si>
  <si>
    <t>Prodotti di origine animale (miele, lattiero-caseari)</t>
  </si>
  <si>
    <t>Prodotti della gastronomia</t>
  </si>
  <si>
    <t>Carni (e frattaglie) fresche e preparate</t>
  </si>
  <si>
    <t>Prodotti Vegetali naturali o trasformati</t>
  </si>
  <si>
    <t>Paste fresche, panetteria, biscotteria, pasticceria e confetteria</t>
  </si>
  <si>
    <t>Categoria di prodotto</t>
  </si>
  <si>
    <t>Notifiche (n.)</t>
  </si>
  <si>
    <t xml:space="preserve">Uova e prodotti a base di uova </t>
  </si>
  <si>
    <t xml:space="preserve">Zuppe, brodi, salse e condimenti </t>
  </si>
  <si>
    <t>Latte e derivati</t>
  </si>
  <si>
    <t>Piatti pronti e snacks</t>
  </si>
  <si>
    <t>Pesce e prodotti della pesca</t>
  </si>
  <si>
    <t>Cereali e prodotti da forno</t>
  </si>
  <si>
    <t>Frutta e vegetali</t>
  </si>
  <si>
    <t>Carni escluso pollame</t>
  </si>
  <si>
    <t>Molluschi bivalvi e prodotti derivati</t>
  </si>
  <si>
    <t>Carne di pollame e prodotti a base di carne di pollame</t>
  </si>
  <si>
    <t>Fonte: Ministero della Salute, Relazione annuale RASFF, 2024.</t>
  </si>
  <si>
    <t>Tab. X – Categorie di pericoli oggetto di notifiche nazionali, 2024</t>
  </si>
  <si>
    <t>Tipologia di rischio</t>
  </si>
  <si>
    <t>Irregolarità (n.)</t>
  </si>
  <si>
    <t>Composizione</t>
  </si>
  <si>
    <t>OGM/Novel food</t>
  </si>
  <si>
    <t>Additivi per mangimi</t>
  </si>
  <si>
    <t>Biotossine</t>
  </si>
  <si>
    <t>Contaminanti chimici</t>
  </si>
  <si>
    <t>Microrganismi non patogeni</t>
  </si>
  <si>
    <t>Contaminanti industriali</t>
  </si>
  <si>
    <t>Microrganismi patogeni</t>
  </si>
  <si>
    <t>Irregolarità nella confezione</t>
  </si>
  <si>
    <t>Aspetti organolettici</t>
  </si>
  <si>
    <t>Additivi e aromi</t>
  </si>
  <si>
    <t>Irregolarità nell'etichettatura</t>
  </si>
  <si>
    <t>Residui di farmaci veterinari</t>
  </si>
  <si>
    <t xml:space="preserve">Contaminanti biologici </t>
  </si>
  <si>
    <t>Controlli carenti o insufficienti</t>
  </si>
  <si>
    <t>Micotossine</t>
  </si>
  <si>
    <t>Metalli pesanti</t>
  </si>
  <si>
    <t>Corpi estranei</t>
  </si>
  <si>
    <t xml:space="preserve">Allergeni </t>
  </si>
  <si>
    <t xml:space="preserve">Residui di pesticidi </t>
  </si>
  <si>
    <t>Settore</t>
  </si>
  <si>
    <t>Controlli (n.)</t>
  </si>
  <si>
    <t>Operatori controllati
(n.)</t>
  </si>
  <si>
    <t>Operatori irregolari
(%)</t>
  </si>
  <si>
    <t>Prodotti controllati
(n.)</t>
  </si>
  <si>
    <t>Campioni irregolari
(%)</t>
  </si>
  <si>
    <t>Vitivinicolo</t>
  </si>
  <si>
    <t>Oli</t>
  </si>
  <si>
    <t>Lattiero-caseario</t>
  </si>
  <si>
    <t>Ortofrutta</t>
  </si>
  <si>
    <t>Carne</t>
  </si>
  <si>
    <t>Cereali e derivati</t>
  </si>
  <si>
    <t>Conserve vegetali</t>
  </si>
  <si>
    <t>Miele</t>
  </si>
  <si>
    <t>Zuccheri</t>
  </si>
  <si>
    <t>Bevande spiritose</t>
  </si>
  <si>
    <t>Mangimi</t>
  </si>
  <si>
    <t>Fertilizzanti</t>
  </si>
  <si>
    <t>Sementi</t>
  </si>
  <si>
    <t>Prodotti fitosanitari</t>
  </si>
  <si>
    <t>Totale controlli</t>
  </si>
  <si>
    <t xml:space="preserve"> Fonte: MASAF. Dipartimento dell'Ispettorato centrale della tutela della qualità e della repressione frodi dei prodotti agroalimentari. Report attività 2024.</t>
  </si>
  <si>
    <t>Prodotti di qualità regolamentata</t>
  </si>
  <si>
    <t>Prodotti agroalimentari a denominazione protetta DOP/IGP</t>
  </si>
  <si>
    <t>Vino o a denominazione protetta DOP/IGP (DOCG, DOC, IGT)</t>
  </si>
  <si>
    <t>Prodotti biologici</t>
  </si>
  <si>
    <t>Tonnellate</t>
  </si>
  <si>
    <t>Settore agricolo</t>
  </si>
  <si>
    <t>Industria e trasformazione</t>
  </si>
  <si>
    <t>Distribuzione</t>
  </si>
  <si>
    <t>Consumo domestico</t>
  </si>
  <si>
    <t>Ristorazione*</t>
  </si>
  <si>
    <t>*Dati EU Food Loss and Waste Prevention Hub 2023.</t>
  </si>
  <si>
    <t>Fonte: Osservatorio Inernazionale Waste Watcher, 2025.</t>
  </si>
  <si>
    <t>Raccolto</t>
  </si>
  <si>
    <t>produzione agricola lasciata in campo</t>
  </si>
  <si>
    <t>% su totale scarto Italia</t>
  </si>
  <si>
    <t>Leguminose,patate, tuberi e bilbi</t>
  </si>
  <si>
    <t>Ortaggi in piena aria</t>
  </si>
  <si>
    <t>Piante industriali (tabacco,piante tessili e piante da semi oleose)</t>
  </si>
  <si>
    <t>Frutta Fresca</t>
  </si>
  <si>
    <t>Ortaggi in serra</t>
  </si>
  <si>
    <t>Produzione agricola lasciata in campo per comparto in Italia (t), 2024</t>
  </si>
  <si>
    <t xml:space="preserve">Totale </t>
  </si>
  <si>
    <t>Fonte: ISTAT.</t>
  </si>
  <si>
    <t>Fonte: Rapporto Ismea-Qualivita 2025.</t>
  </si>
  <si>
    <t>Totale prodotti DOP IGP (EAN e no EAN) nella GDO</t>
  </si>
  <si>
    <t>Vino DOP IGP</t>
  </si>
  <si>
    <t>Pasta alimentare IGP (EAN)</t>
  </si>
  <si>
    <t>Aceto balsamico Modena IGP (EAN)</t>
  </si>
  <si>
    <t>Oli di oliva extravergine DOP IGP (EAN)</t>
  </si>
  <si>
    <t>Prodotti della panetteria e pasticceria DOP IGP (EAN)</t>
  </si>
  <si>
    <t>Ortofrutticoli e cereali DOP IGP (EAN)</t>
  </si>
  <si>
    <t>Prodotti a base di carne DOP IGP (EAN e no EAN)</t>
  </si>
  <si>
    <t>Formaggi DOP IGP (EAN e no EAN)</t>
  </si>
  <si>
    <t>Cibo DOP IGP</t>
  </si>
  <si>
    <t>Peso % 2024</t>
  </si>
  <si>
    <t>Tab. 9.3 - Vendite di prodotti DOP IGP in Italia nella GDO - 2024</t>
  </si>
  <si>
    <t>REGIONI CIBO</t>
  </si>
  <si>
    <t>Fig. 9.1 - Valore della produzione IG cibo per regione - 2024 (mln di euro)</t>
  </si>
  <si>
    <t>Ordinate per valore Cibo 2024</t>
  </si>
  <si>
    <t>Attenzione: per la Liguria inserire il valore pari a 31 (come da cartina su word)</t>
  </si>
  <si>
    <t>CIBO</t>
  </si>
  <si>
    <t>REGIONI</t>
  </si>
  <si>
    <t>DOP IGP</t>
  </si>
  <si>
    <t>2023
(mln €)</t>
  </si>
  <si>
    <t>2024
(mln €)</t>
  </si>
  <si>
    <t>VAR 24/23</t>
  </si>
  <si>
    <t>Fig. 9.2 - Valore della produzione IG vino per regione - 2024 (mln di euro)</t>
  </si>
  <si>
    <t>Attenzione: per la Liguria inserire il valore pari a 26 e per la Valle d'Aosta inserire il valore pari a 15 (come da cartina su word)</t>
  </si>
  <si>
    <t>REGIONI VINO</t>
  </si>
  <si>
    <t>Ordinate per valore Vino 2024</t>
  </si>
  <si>
    <t>VINO</t>
  </si>
  <si>
    <t>Tab. 9.2 - I numeri delle IG cibo per principali categorie - 2024</t>
  </si>
  <si>
    <t xml:space="preserve">Categorie </t>
  </si>
  <si>
    <t>Produzione (t)</t>
  </si>
  <si>
    <t>Numero di operatori</t>
  </si>
  <si>
    <t>Prodotti a base di carne</t>
  </si>
  <si>
    <t>Ortofrutticoli e cereali</t>
  </si>
  <si>
    <t>Paste Alimentari</t>
  </si>
  <si>
    <t>Oli d'oliva</t>
  </si>
  <si>
    <t>Panetteria e Pasticceria</t>
  </si>
  <si>
    <t>Carni fresche</t>
  </si>
  <si>
    <t>Totale IG</t>
  </si>
  <si>
    <t>Anno</t>
  </si>
  <si>
    <t>Export cibo e vino</t>
  </si>
  <si>
    <t>Fonte: Rapporto Ismea-Qualivita 2025</t>
  </si>
  <si>
    <t>Prodotti agro-alimentari tradizionali per categoria (numero) - 2025</t>
  </si>
  <si>
    <t>Tab. 9.7 - Impianti di acquacoltura biologica per regione</t>
  </si>
  <si>
    <t>Tab. 9.9 - Categorie alimentari analizzate nello studio sui consumi alimentari in Italia</t>
  </si>
  <si>
    <t>Fig. 9.6 - Consumi medi giornalieri (g/die) dei bambini nella fascia di età 3-9 anni per le categorie alimentari e per sesso</t>
  </si>
  <si>
    <t>* L’analisi statistica evidenzia una significatività nella differenza tra i valori medi dei gruppi considerati.</t>
  </si>
  <si>
    <t xml:space="preserve">Fig. 9.7 - Consumi medi giornalieri (g/die) dei bambini nella fascia di età 3-9 anni per le categorie alimentari e fasce di reddito familiare </t>
  </si>
  <si>
    <t xml:space="preserve">Fig. 9.8 - Consumi medi giornalieri (g/die) degli adolescenti nella fascia di età 10-17 anni per le categorie alimentari e per sesso </t>
  </si>
  <si>
    <t>Tab. X – TIPOLOGIA DEI PRINCIPALI PRODOTTI ALIMENTARI NOTIFICATI DALL’ITALIA</t>
  </si>
  <si>
    <t>Tab. 9.11 - Attività di controllo dell'ICQRF per settore merceologico - 2024</t>
  </si>
  <si>
    <t>Tab. 9.12 - Attività di controllo dell'ICQRF sui prodotti di qualità regolamentata - 2024</t>
  </si>
  <si>
    <t xml:space="preserve">Fig. 9.9 - Consumi medi giornalieri (g/die) degli adulti nella fascia di età 18-64 anni per le categorie alimentari e per sesso </t>
  </si>
  <si>
    <t>Fig. 9.10 - Consumi medi giornalieri (g/die) degli adulti nella fascia di età 18-64 anni per le categorie alimentari e fasce di reddito familiare</t>
  </si>
  <si>
    <t>Fig. 9.11 - Consumi medi giornalieri (g/die) degli anziani nella fascia di età 65-74 anni per le categorie alimentari e per sesso</t>
  </si>
  <si>
    <t>Fig. 9.13 – Categorie di pericoli oggetto di notifiche italiane - 2024</t>
  </si>
  <si>
    <t>Fig. 9.15 - Produzione agricola lasciata in campo per comparto in Italia (%) - 2024</t>
  </si>
  <si>
    <t>Fig. 9.16 - Evoluzione della produzione agricola lasciata in campo per alcuni comparti in Italia (%)</t>
  </si>
  <si>
    <t>Bevande spiritose IG</t>
  </si>
  <si>
    <t>EAN e no EAN indicano rispettivamente referenze a peso fisso e a peso variabile.</t>
  </si>
  <si>
    <r>
      <t>* L’analisi statistica evidenzia una significatività nella differenza tra i valori medi dei gruppi considerati</t>
    </r>
    <r>
      <rPr>
        <b/>
        <i/>
        <sz val="12"/>
        <color theme="1"/>
        <rFont val="Calibri"/>
        <family val="2"/>
        <scheme val="minor"/>
      </rPr>
      <t>.</t>
    </r>
  </si>
  <si>
    <r>
      <t xml:space="preserve">* </t>
    </r>
    <r>
      <rPr>
        <i/>
        <sz val="12"/>
        <color theme="1"/>
        <rFont val="Calibri"/>
        <family val="2"/>
        <scheme val="minor"/>
      </rPr>
      <t>Le cifre in arancione indicano valori medi significativamente maggiori dei valori in giallo nei gruppi distinti in base al livello di istruzione, per categoria alimentare e classe di età.</t>
    </r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</si>
  <si>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La frutta comprende "frutta da zona temperata", "frutta da zona subtropicale", "piccoli frutti".</t>
    </r>
  </si>
  <si>
    <r>
      <t>Cibo</t>
    </r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 xml:space="preserve"> DOP IGP</t>
    </r>
  </si>
  <si>
    <r>
      <t>Vino</t>
    </r>
    <r>
      <rPr>
        <vertAlign val="superscript"/>
        <sz val="10"/>
        <color theme="1"/>
        <rFont val="Calibri"/>
        <family val="2"/>
        <scheme val="minor"/>
      </rPr>
      <t>2</t>
    </r>
    <r>
      <rPr>
        <sz val="10"/>
        <color theme="1"/>
        <rFont val="Calibri"/>
        <family val="2"/>
        <scheme val="minor"/>
      </rPr>
      <t xml:space="preserve"> DOP IGP</t>
    </r>
  </si>
  <si>
    <r>
      <t>Lombardia</t>
    </r>
    <r>
      <rPr>
        <vertAlign val="superscript"/>
        <sz val="10"/>
        <color theme="1"/>
        <rFont val="Calibri"/>
        <family val="2"/>
        <scheme val="minor"/>
      </rPr>
      <t>2</t>
    </r>
  </si>
  <si>
    <t>1. Non sono conteggiate le 4 STG cibo.</t>
  </si>
  <si>
    <t>2. In questa sede non è stata considerata la denominazione Valtènesi DOP (Lombardia) cancellata a livello nazionale e non più in produzione né presente sui mercati.</t>
  </si>
  <si>
    <t>Valore della produzione (Milioni di euro)</t>
  </si>
  <si>
    <t>Quota sul valore totale Cibo (%)</t>
  </si>
  <si>
    <r>
      <t>Aceti balsamici</t>
    </r>
    <r>
      <rPr>
        <vertAlign val="superscript"/>
        <sz val="10"/>
        <color theme="1"/>
        <rFont val="Calibri"/>
        <family val="2"/>
        <scheme val="minor"/>
      </rPr>
      <t>1</t>
    </r>
  </si>
  <si>
    <r>
      <t>Altri prodotti</t>
    </r>
    <r>
      <rPr>
        <vertAlign val="superscript"/>
        <sz val="10"/>
        <color theme="1"/>
        <rFont val="Calibri"/>
        <family val="2"/>
        <scheme val="minor"/>
      </rPr>
      <t>2</t>
    </r>
  </si>
  <si>
    <r>
      <t>Tab. 9.1 - Numero di prodotti a IG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in Italia e ripartizione per regione</t>
    </r>
  </si>
  <si>
    <t>1. Migliaia di litri.</t>
  </si>
  <si>
    <t>2. Comprende le categorie: Cioccolato e prodotti derivati, Oli essenziali, Pesci, molluschi, crostacei freschi e prodotti derivati, Altri prodotti di origine animale, Altri prodotti (spezie), Piatti pronti.</t>
  </si>
  <si>
    <t>Fig. 9.3 - Valore delle esportazioni di prodotti a IG</t>
  </si>
  <si>
    <t>(migliaia di euro)</t>
  </si>
  <si>
    <t>Fonte:25° revisione dell’elenco nazionale dei prodotti agroalimentari tradizionali, decreto MASAF 10 marzo 2025.</t>
  </si>
  <si>
    <t>Tab. 9.4 - Superficie biologica per regione - 2024</t>
  </si>
  <si>
    <t>(%)</t>
  </si>
  <si>
    <r>
      <t>SAU biologica</t>
    </r>
    <r>
      <rPr>
        <vertAlign val="superscript"/>
        <sz val="11"/>
        <rFont val="Calibri"/>
        <family val="2"/>
        <scheme val="minor"/>
      </rPr>
      <t>1</t>
    </r>
  </si>
  <si>
    <r>
      <t>Incidenza su totale SAU</t>
    </r>
    <r>
      <rPr>
        <vertAlign val="superscript"/>
        <sz val="11"/>
        <rFont val="Calibri"/>
        <family val="2"/>
        <scheme val="minor"/>
      </rPr>
      <t>2</t>
    </r>
  </si>
  <si>
    <r>
      <t>Italia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</si>
  <si>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Frutta</t>
    </r>
    <r>
      <rPr>
        <vertAlign val="superscript"/>
        <sz val="10"/>
        <rFont val="Calibri"/>
        <family val="2"/>
        <scheme val="minor"/>
      </rPr>
      <t>1</t>
    </r>
  </si>
  <si>
    <t>Tab. 9.5 - Superfici biologiche per orientamento produttivo - 2024</t>
  </si>
  <si>
    <t>-</t>
  </si>
  <si>
    <t>Tab. 9.6  - Consistenza della zootecnia biologica per specie allevata - 2024</t>
  </si>
  <si>
    <t>N. capi</t>
  </si>
  <si>
    <t>Tab. 9.8 - Operatori biologici per regione - 2024</t>
  </si>
  <si>
    <r>
      <t>Operatori complessivi</t>
    </r>
    <r>
      <rPr>
        <vertAlign val="superscript"/>
        <sz val="11"/>
        <rFont val="Calibri"/>
        <family val="2"/>
        <scheme val="minor"/>
      </rPr>
      <t>1</t>
    </r>
  </si>
  <si>
    <r>
      <t>Tab. 9.10 - Consumi medi giornalieri (g/die) delle categorie alimentari per classi di età e livello di istruzione</t>
    </r>
    <r>
      <rPr>
        <vertAlign val="superscript"/>
        <sz val="12"/>
        <color theme="1"/>
        <rFont val="Calibri"/>
        <family val="2"/>
        <scheme val="minor"/>
      </rPr>
      <t>*</t>
    </r>
  </si>
  <si>
    <t>Fonte:</t>
  </si>
  <si>
    <t>Fig. 9.12 - Tipologia dei principali prodotti alimentari notificati dall’italia - 2024</t>
  </si>
  <si>
    <r>
      <t>Prodotti irregolari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
(%)</t>
    </r>
  </si>
  <si>
    <t>1. Comprese le irregolarità documentali e di etichettatura.</t>
  </si>
  <si>
    <t>2. Prodotti dolciari, prodotti ittici, birre, aceti, spezie, bevande nervine, additivi, acque minerali e bevande analcoliche.</t>
  </si>
  <si>
    <r>
      <t>Altri settori</t>
    </r>
    <r>
      <rPr>
        <vertAlign val="superscript"/>
        <sz val="10"/>
        <rFont val="Calibri"/>
        <family val="2"/>
        <scheme val="minor"/>
      </rPr>
      <t>2</t>
    </r>
  </si>
  <si>
    <t>Fig. 9.14 - Lo spreco alimentare in italia lungo la filiera agroalimentare (tonnellate) - 2024</t>
  </si>
  <si>
    <t>Notifiche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</si>
</sst>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[$€]\ * #,##0.00_-;\-[$€]\ * #,##0.00_-;_-[$€]\ * &quot;-&quot;??_-;_-@_-"/>
    <numFmt numFmtId="165" formatCode="#,##0.0"/>
    <numFmt numFmtId="166" formatCode="0.0"/>
    <numFmt numFmtId="167" formatCode="#,##0_ ;\-#,##0\ "/>
    <numFmt numFmtId="168" formatCode="_-* #,##0_-;\-* #,##0_-;_-* &quot;-&quot;??_-;_-@_-"/>
    <numFmt numFmtId="169" formatCode="_-&quot;€&quot;\ * #,##0.00_-;\-&quot;€&quot;\ * #,##0.00_-;_-&quot;€&quot;\ * &quot;-&quot;??_-;_-@_-"/>
    <numFmt numFmtId="170" formatCode="###0"/>
    <numFmt numFmtId="171" formatCode="\+0.0%;\-0.0%"/>
    <numFmt numFmtId="172" formatCode="0.0%"/>
    <numFmt numFmtId="173" formatCode="0;\-0;\-;@"/>
    <numFmt numFmtId="174" formatCode="_-* #,##0.0_-;\-* #,##0.0_-;_-* &quot;-&quot;??_-;_-@_-"/>
  </numFmts>
  <fonts count="5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Times New Roman"/>
      <family val="1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S Sans Serif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Times New Roman"/>
      <family val="1"/>
    </font>
    <font>
      <sz val="11"/>
      <color rgb="FFFF0000"/>
      <name val="Calibri"/>
      <family val="2"/>
      <scheme val="minor"/>
    </font>
    <font>
      <b/>
      <sz val="24"/>
      <color rgb="FFFF0000"/>
      <name val="Calibri"/>
      <family val="2"/>
      <scheme val="minor"/>
    </font>
    <font>
      <sz val="10"/>
      <color indexed="8"/>
      <name val="Arial"/>
      <family val="2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4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8"/>
      <color rgb="FF2A2A25"/>
      <name val="Calibri"/>
      <family val="2"/>
      <scheme val="minor"/>
    </font>
    <font>
      <b/>
      <sz val="8"/>
      <color rgb="FF2A2A25"/>
      <name val="Calibri"/>
      <family val="2"/>
      <scheme val="minor"/>
    </font>
    <font>
      <vertAlign val="subscript"/>
      <sz val="8"/>
      <color rgb="FF2A2A25"/>
      <name val="Calibri"/>
      <family val="2"/>
      <scheme val="minor"/>
    </font>
    <font>
      <sz val="9"/>
      <color indexed="8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i/>
      <vertAlign val="superscript"/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0"/>
      <color theme="1" tint="0.3499862666707357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4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color theme="1" tint="0.34998626667073579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theme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theme="3" tint="0.3999450666829432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8"/>
      </left>
      <right/>
      <top/>
      <bottom/>
      <diagonal/>
    </border>
    <border>
      <left/>
      <right style="thin">
        <color indexed="62"/>
      </right>
      <top style="thin">
        <color indexed="63"/>
      </top>
      <bottom style="thin">
        <color indexed="63"/>
      </bottom>
      <diagonal/>
    </border>
    <border>
      <left style="thin">
        <color indexed="62"/>
      </left>
      <right style="thin">
        <color indexed="62"/>
      </right>
      <top style="thin">
        <color indexed="63"/>
      </top>
      <bottom style="thin">
        <color indexed="63"/>
      </bottom>
      <diagonal/>
    </border>
    <border>
      <left/>
      <right style="thin">
        <color indexed="62"/>
      </right>
      <top style="thin">
        <color indexed="61"/>
      </top>
      <bottom style="thin">
        <color indexed="63"/>
      </bottom>
      <diagonal/>
    </border>
    <border>
      <left style="thin">
        <color indexed="62"/>
      </left>
      <right style="thin">
        <color indexed="62"/>
      </right>
      <top style="thin">
        <color indexed="61"/>
      </top>
      <bottom style="thin">
        <color indexed="63"/>
      </bottom>
      <diagonal/>
    </border>
    <border>
      <left/>
      <right style="thin">
        <color indexed="62"/>
      </right>
      <top style="thin">
        <color indexed="63"/>
      </top>
      <bottom style="thin">
        <color indexed="61"/>
      </bottom>
      <diagonal/>
    </border>
    <border>
      <left style="thin">
        <color indexed="62"/>
      </left>
      <right style="thin">
        <color indexed="62"/>
      </right>
      <top style="thin">
        <color indexed="63"/>
      </top>
      <bottom style="thin">
        <color indexed="61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2"/>
      </right>
      <top style="thin">
        <color indexed="63"/>
      </top>
      <bottom/>
      <diagonal/>
    </border>
    <border>
      <left style="thin">
        <color indexed="62"/>
      </left>
      <right style="thin">
        <color indexed="62"/>
      </right>
      <top style="thin">
        <color indexed="63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</borders>
  <cellStyleXfs count="33">
    <xf numFmtId="0" fontId="0" fillId="0" borderId="0"/>
    <xf numFmtId="164" fontId="4" fillId="0" borderId="0"/>
    <xf numFmtId="43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2" borderId="2" applyNumberFormat="0" applyFont="0" applyAlignment="0" applyProtection="0"/>
    <xf numFmtId="43" fontId="6" fillId="0" borderId="0" applyFont="0" applyFill="0" applyBorder="0" applyAlignment="0" applyProtection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5" fillId="0" borderId="0"/>
    <xf numFmtId="43" fontId="25" fillId="0" borderId="0" applyFont="0" applyFill="0" applyBorder="0" applyAlignment="0" applyProtection="0"/>
    <xf numFmtId="0" fontId="25" fillId="0" borderId="0"/>
    <xf numFmtId="9" fontId="6" fillId="0" borderId="0" applyFont="0" applyFill="0" applyBorder="0" applyAlignment="0" applyProtection="0"/>
    <xf numFmtId="0" fontId="28" fillId="0" borderId="0"/>
    <xf numFmtId="0" fontId="28" fillId="0" borderId="0"/>
    <xf numFmtId="0" fontId="6" fillId="0" borderId="0"/>
    <xf numFmtId="0" fontId="6" fillId="0" borderId="0"/>
    <xf numFmtId="0" fontId="22" fillId="0" borderId="0"/>
  </cellStyleXfs>
  <cellXfs count="383">
    <xf numFmtId="0" fontId="0" fillId="0" borderId="0" xfId="0"/>
    <xf numFmtId="0" fontId="1" fillId="0" borderId="0" xfId="0" applyFont="1"/>
    <xf numFmtId="0" fontId="5" fillId="0" borderId="0" xfId="0" applyFont="1"/>
    <xf numFmtId="0" fontId="8" fillId="0" borderId="0" xfId="1" applyNumberFormat="1" applyFont="1" applyAlignment="1">
      <alignment vertical="center"/>
    </xf>
    <xf numFmtId="164" fontId="8" fillId="0" borderId="0" xfId="1" applyFont="1" applyAlignment="1">
      <alignment vertical="center"/>
    </xf>
    <xf numFmtId="0" fontId="9" fillId="0" borderId="0" xfId="0" applyFont="1"/>
    <xf numFmtId="166" fontId="13" fillId="0" borderId="0" xfId="1" applyNumberFormat="1" applyFont="1" applyAlignment="1">
      <alignment horizontal="right" vertical="center" indent="1"/>
    </xf>
    <xf numFmtId="0" fontId="15" fillId="0" borderId="0" xfId="1" applyNumberFormat="1" applyFont="1" applyAlignment="1">
      <alignment horizontal="left" vertical="center"/>
    </xf>
    <xf numFmtId="0" fontId="5" fillId="0" borderId="0" xfId="1" applyNumberFormat="1" applyFont="1" applyAlignment="1">
      <alignment vertical="center"/>
    </xf>
    <xf numFmtId="0" fontId="3" fillId="0" borderId="0" xfId="0" applyFont="1"/>
    <xf numFmtId="0" fontId="5" fillId="0" borderId="0" xfId="1" applyNumberFormat="1" applyFont="1" applyAlignment="1">
      <alignment horizontal="left" vertical="center"/>
    </xf>
    <xf numFmtId="164" fontId="5" fillId="0" borderId="0" xfId="1" applyFont="1" applyAlignment="1">
      <alignment horizontal="right" vertical="center" indent="1"/>
    </xf>
    <xf numFmtId="168" fontId="0" fillId="0" borderId="0" xfId="2" applyNumberFormat="1" applyFont="1" applyFill="1" applyBorder="1"/>
    <xf numFmtId="164" fontId="5" fillId="0" borderId="7" xfId="1" applyFont="1" applyBorder="1" applyAlignment="1">
      <alignment vertical="center"/>
    </xf>
    <xf numFmtId="0" fontId="23" fillId="0" borderId="0" xfId="0" applyFont="1"/>
    <xf numFmtId="0" fontId="1" fillId="0" borderId="0" xfId="0" applyFont="1" applyAlignment="1">
      <alignment horizontal="right"/>
    </xf>
    <xf numFmtId="2" fontId="18" fillId="0" borderId="0" xfId="0" applyNumberFormat="1" applyFont="1"/>
    <xf numFmtId="0" fontId="18" fillId="0" borderId="0" xfId="0" applyFont="1"/>
    <xf numFmtId="0" fontId="27" fillId="0" borderId="0" xfId="0" applyFont="1"/>
    <xf numFmtId="3" fontId="30" fillId="0" borderId="5" xfId="28" applyNumberFormat="1" applyFont="1" applyBorder="1" applyAlignment="1">
      <alignment horizontal="right" vertical="center" wrapText="1"/>
    </xf>
    <xf numFmtId="3" fontId="30" fillId="0" borderId="0" xfId="28" applyNumberFormat="1" applyFont="1" applyAlignment="1">
      <alignment horizontal="right" vertical="center" wrapText="1"/>
    </xf>
    <xf numFmtId="3" fontId="31" fillId="0" borderId="0" xfId="28" applyNumberFormat="1" applyFont="1" applyAlignment="1">
      <alignment horizontal="right" vertical="center" wrapText="1"/>
    </xf>
    <xf numFmtId="0" fontId="1" fillId="0" borderId="0" xfId="31" applyFont="1"/>
    <xf numFmtId="0" fontId="18" fillId="0" borderId="0" xfId="31" applyFont="1"/>
    <xf numFmtId="0" fontId="26" fillId="0" borderId="0" xfId="31" applyFont="1"/>
    <xf numFmtId="0" fontId="32" fillId="16" borderId="22" xfId="31" applyFont="1" applyFill="1" applyBorder="1" applyAlignment="1">
      <alignment vertical="center" wrapText="1"/>
    </xf>
    <xf numFmtId="0" fontId="32" fillId="16" borderId="24" xfId="31" applyFont="1" applyFill="1" applyBorder="1" applyAlignment="1">
      <alignment horizontal="center" vertical="center" wrapText="1"/>
    </xf>
    <xf numFmtId="0" fontId="32" fillId="16" borderId="25" xfId="31" applyFont="1" applyFill="1" applyBorder="1" applyAlignment="1">
      <alignment vertical="center" wrapText="1"/>
    </xf>
    <xf numFmtId="0" fontId="32" fillId="16" borderId="20" xfId="31" applyFont="1" applyFill="1" applyBorder="1" applyAlignment="1">
      <alignment horizontal="center" vertical="center" wrapText="1"/>
    </xf>
    <xf numFmtId="0" fontId="32" fillId="16" borderId="20" xfId="31" applyFont="1" applyFill="1" applyBorder="1" applyAlignment="1">
      <alignment horizontal="right" vertical="center" wrapText="1"/>
    </xf>
    <xf numFmtId="0" fontId="32" fillId="16" borderId="21" xfId="31" applyFont="1" applyFill="1" applyBorder="1" applyAlignment="1">
      <alignment horizontal="right" vertical="center" wrapText="1"/>
    </xf>
    <xf numFmtId="0" fontId="32" fillId="16" borderId="26" xfId="31" applyFont="1" applyFill="1" applyBorder="1" applyAlignment="1">
      <alignment horizontal="right" vertical="center" wrapText="1"/>
    </xf>
    <xf numFmtId="0" fontId="5" fillId="0" borderId="27" xfId="31" applyFont="1" applyBorder="1" applyAlignment="1">
      <alignment horizontal="left" vertical="center"/>
    </xf>
    <xf numFmtId="3" fontId="5" fillId="0" borderId="4" xfId="31" applyNumberFormat="1" applyFont="1" applyBorder="1" applyAlignment="1">
      <alignment horizontal="center" vertical="center"/>
    </xf>
    <xf numFmtId="3" fontId="5" fillId="0" borderId="4" xfId="31" applyNumberFormat="1" applyFont="1" applyBorder="1" applyAlignment="1">
      <alignment horizontal="right" vertical="center"/>
    </xf>
    <xf numFmtId="3" fontId="33" fillId="0" borderId="28" xfId="31" applyNumberFormat="1" applyFont="1" applyBorder="1" applyAlignment="1">
      <alignment horizontal="right" vertical="center"/>
    </xf>
    <xf numFmtId="171" fontId="5" fillId="6" borderId="28" xfId="31" applyNumberFormat="1" applyFont="1" applyFill="1" applyBorder="1" applyAlignment="1">
      <alignment horizontal="right" vertical="center"/>
    </xf>
    <xf numFmtId="0" fontId="5" fillId="0" borderId="29" xfId="31" applyFont="1" applyBorder="1" applyAlignment="1">
      <alignment horizontal="left" vertical="center"/>
    </xf>
    <xf numFmtId="165" fontId="5" fillId="0" borderId="4" xfId="31" applyNumberFormat="1" applyFont="1" applyBorder="1" applyAlignment="1">
      <alignment horizontal="right" vertical="center"/>
    </xf>
    <xf numFmtId="165" fontId="33" fillId="0" borderId="28" xfId="31" applyNumberFormat="1" applyFont="1" applyBorder="1" applyAlignment="1">
      <alignment horizontal="right" vertical="center"/>
    </xf>
    <xf numFmtId="0" fontId="5" fillId="0" borderId="30" xfId="31" applyFont="1" applyBorder="1" applyAlignment="1">
      <alignment horizontal="left" vertical="center"/>
    </xf>
    <xf numFmtId="3" fontId="5" fillId="0" borderId="31" xfId="31" applyNumberFormat="1" applyFont="1" applyBorder="1" applyAlignment="1">
      <alignment horizontal="center" vertical="center"/>
    </xf>
    <xf numFmtId="165" fontId="5" fillId="0" borderId="31" xfId="31" applyNumberFormat="1" applyFont="1" applyBorder="1" applyAlignment="1">
      <alignment horizontal="right" vertical="center"/>
    </xf>
    <xf numFmtId="165" fontId="33" fillId="0" borderId="32" xfId="31" applyNumberFormat="1" applyFont="1" applyBorder="1" applyAlignment="1">
      <alignment horizontal="right" vertical="center"/>
    </xf>
    <xf numFmtId="171" fontId="5" fillId="6" borderId="32" xfId="31" applyNumberFormat="1" applyFont="1" applyFill="1" applyBorder="1" applyAlignment="1">
      <alignment horizontal="right" vertical="center"/>
    </xf>
    <xf numFmtId="0" fontId="32" fillId="16" borderId="23" xfId="31" applyFont="1" applyFill="1" applyBorder="1" applyAlignment="1">
      <alignment vertical="center" wrapText="1"/>
    </xf>
    <xf numFmtId="3" fontId="3" fillId="0" borderId="0" xfId="0" applyNumberFormat="1" applyFont="1" applyAlignment="1">
      <alignment horizontal="center"/>
    </xf>
    <xf numFmtId="172" fontId="3" fillId="0" borderId="0" xfId="27" applyNumberFormat="1" applyFont="1" applyBorder="1" applyAlignment="1">
      <alignment horizontal="center"/>
    </xf>
    <xf numFmtId="0" fontId="1" fillId="0" borderId="0" xfId="30" applyFont="1" applyAlignment="1">
      <alignment vertical="center"/>
    </xf>
    <xf numFmtId="0" fontId="1" fillId="0" borderId="0" xfId="30" applyFont="1" applyAlignment="1">
      <alignment horizontal="center" vertical="center"/>
    </xf>
    <xf numFmtId="0" fontId="34" fillId="0" borderId="0" xfId="0" applyFont="1"/>
    <xf numFmtId="0" fontId="35" fillId="0" borderId="0" xfId="0" applyFont="1"/>
    <xf numFmtId="0" fontId="36" fillId="0" borderId="0" xfId="0" applyFont="1"/>
    <xf numFmtId="0" fontId="32" fillId="16" borderId="23" xfId="31" applyFont="1" applyFill="1" applyBorder="1" applyAlignment="1">
      <alignment horizontal="center" vertical="center" wrapText="1"/>
    </xf>
    <xf numFmtId="3" fontId="0" fillId="0" borderId="0" xfId="0" applyNumberFormat="1"/>
    <xf numFmtId="0" fontId="37" fillId="0" borderId="0" xfId="32" applyFont="1" applyAlignment="1">
      <alignment vertical="center"/>
    </xf>
    <xf numFmtId="165" fontId="0" fillId="0" borderId="0" xfId="0" applyNumberFormat="1"/>
    <xf numFmtId="0" fontId="0" fillId="7" borderId="0" xfId="0" applyFill="1"/>
    <xf numFmtId="0" fontId="0" fillId="8" borderId="0" xfId="0" applyFill="1"/>
    <xf numFmtId="0" fontId="0" fillId="9" borderId="0" xfId="0" applyFill="1"/>
    <xf numFmtId="3" fontId="0" fillId="4" borderId="0" xfId="0" applyNumberFormat="1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0" borderId="0" xfId="0" applyAlignment="1">
      <alignment horizontal="right"/>
    </xf>
    <xf numFmtId="0" fontId="8" fillId="0" borderId="0" xfId="24" quotePrefix="1" applyFont="1" applyAlignment="1">
      <alignment horizontal="left"/>
    </xf>
    <xf numFmtId="0" fontId="8" fillId="0" borderId="0" xfId="24" applyFont="1" applyAlignment="1">
      <alignment horizontal="left"/>
    </xf>
    <xf numFmtId="0" fontId="8" fillId="0" borderId="0" xfId="24" applyFont="1" applyAlignment="1">
      <alignment wrapText="1"/>
    </xf>
    <xf numFmtId="0" fontId="8" fillId="0" borderId="0" xfId="22" applyFont="1"/>
    <xf numFmtId="0" fontId="8" fillId="0" borderId="6" xfId="24" applyFont="1" applyBorder="1" applyAlignment="1">
      <alignment horizontal="left" vertical="center"/>
    </xf>
    <xf numFmtId="0" fontId="8" fillId="0" borderId="6" xfId="24" applyFont="1" applyBorder="1" applyAlignment="1">
      <alignment horizontal="center"/>
    </xf>
    <xf numFmtId="0" fontId="8" fillId="0" borderId="6" xfId="24" quotePrefix="1" applyFont="1" applyBorder="1" applyAlignment="1">
      <alignment horizontal="center" wrapText="1"/>
    </xf>
    <xf numFmtId="0" fontId="8" fillId="0" borderId="0" xfId="24" applyFont="1" applyAlignment="1">
      <alignment horizontal="center" vertical="center" wrapText="1"/>
    </xf>
    <xf numFmtId="3" fontId="8" fillId="0" borderId="0" xfId="24" applyNumberFormat="1" applyFont="1" applyAlignment="1">
      <alignment horizontal="left"/>
    </xf>
    <xf numFmtId="3" fontId="8" fillId="0" borderId="0" xfId="24" applyNumberFormat="1" applyFont="1" applyAlignment="1">
      <alignment horizontal="left" wrapText="1"/>
    </xf>
    <xf numFmtId="0" fontId="8" fillId="0" borderId="0" xfId="24" applyFont="1" applyAlignment="1">
      <alignment horizontal="center" wrapText="1"/>
    </xf>
    <xf numFmtId="0" fontId="8" fillId="0" borderId="0" xfId="24" applyFont="1" applyAlignment="1">
      <alignment horizontal="left" wrapText="1"/>
    </xf>
    <xf numFmtId="3" fontId="8" fillId="0" borderId="0" xfId="24" applyNumberFormat="1" applyFont="1" applyAlignment="1">
      <alignment horizontal="right" wrapText="1"/>
    </xf>
    <xf numFmtId="3" fontId="8" fillId="0" borderId="0" xfId="25" applyNumberFormat="1" applyFont="1" applyFill="1" applyBorder="1" applyAlignment="1">
      <alignment horizontal="right" wrapText="1"/>
    </xf>
    <xf numFmtId="166" fontId="37" fillId="0" borderId="0" xfId="22" applyNumberFormat="1" applyFont="1" applyAlignment="1">
      <alignment horizontal="right"/>
    </xf>
    <xf numFmtId="165" fontId="37" fillId="0" borderId="0" xfId="24" applyNumberFormat="1" applyFont="1" applyAlignment="1">
      <alignment horizontal="right" wrapText="1"/>
    </xf>
    <xf numFmtId="0" fontId="8" fillId="0" borderId="0" xfId="24" applyFont="1"/>
    <xf numFmtId="3" fontId="8" fillId="0" borderId="0" xfId="25" applyNumberFormat="1" applyFont="1" applyFill="1" applyBorder="1" applyAlignment="1">
      <alignment horizontal="right"/>
    </xf>
    <xf numFmtId="3" fontId="8" fillId="0" borderId="0" xfId="25" applyNumberFormat="1" applyFont="1" applyFill="1" applyBorder="1" applyAlignment="1">
      <alignment horizontal="left" wrapText="1"/>
    </xf>
    <xf numFmtId="3" fontId="8" fillId="0" borderId="0" xfId="24" applyNumberFormat="1" applyFont="1" applyAlignment="1">
      <alignment horizontal="right"/>
    </xf>
    <xf numFmtId="3" fontId="8" fillId="0" borderId="0" xfId="25" applyNumberFormat="1" applyFont="1" applyFill="1" applyBorder="1" applyAlignment="1">
      <alignment horizontal="left"/>
    </xf>
    <xf numFmtId="0" fontId="37" fillId="0" borderId="0" xfId="22" applyFont="1" applyAlignment="1">
      <alignment horizontal="right"/>
    </xf>
    <xf numFmtId="3" fontId="8" fillId="0" borderId="0" xfId="22" applyNumberFormat="1" applyFont="1"/>
    <xf numFmtId="0" fontId="8" fillId="0" borderId="0" xfId="24" applyFont="1" applyAlignment="1">
      <alignment horizontal="right"/>
    </xf>
    <xf numFmtId="0" fontId="29" fillId="0" borderId="0" xfId="26" quotePrefix="1" applyFont="1" applyAlignment="1">
      <alignment horizontal="left"/>
    </xf>
    <xf numFmtId="3" fontId="29" fillId="0" borderId="0" xfId="26" quotePrefix="1" applyNumberFormat="1" applyFont="1" applyAlignment="1">
      <alignment horizontal="right"/>
    </xf>
    <xf numFmtId="165" fontId="38" fillId="0" borderId="0" xfId="26" quotePrefix="1" applyNumberFormat="1" applyFont="1" applyAlignment="1">
      <alignment horizontal="right"/>
    </xf>
    <xf numFmtId="0" fontId="29" fillId="0" borderId="0" xfId="24" applyFont="1"/>
    <xf numFmtId="0" fontId="29" fillId="0" borderId="5" xfId="26" quotePrefix="1" applyFont="1" applyBorder="1" applyAlignment="1">
      <alignment horizontal="left"/>
    </xf>
    <xf numFmtId="3" fontId="29" fillId="0" borderId="5" xfId="24" applyNumberFormat="1" applyFont="1" applyBorder="1" applyAlignment="1">
      <alignment horizontal="right"/>
    </xf>
    <xf numFmtId="165" fontId="38" fillId="0" borderId="5" xfId="26" applyNumberFormat="1" applyFont="1" applyBorder="1" applyAlignment="1">
      <alignment horizontal="right" wrapText="1"/>
    </xf>
    <xf numFmtId="0" fontId="8" fillId="0" borderId="0" xfId="22" applyFont="1" applyAlignment="1">
      <alignment horizontal="right"/>
    </xf>
    <xf numFmtId="0" fontId="8" fillId="0" borderId="0" xfId="24" applyFont="1" applyAlignment="1">
      <alignment vertical="center"/>
    </xf>
    <xf numFmtId="0" fontId="39" fillId="0" borderId="0" xfId="22" applyFont="1" applyAlignment="1">
      <alignment horizontal="left" vertical="center" indent="1"/>
    </xf>
    <xf numFmtId="3" fontId="8" fillId="0" borderId="0" xfId="24" applyNumberFormat="1" applyFont="1"/>
    <xf numFmtId="3" fontId="37" fillId="0" borderId="0" xfId="24" applyNumberFormat="1" applyFont="1" applyAlignment="1">
      <alignment horizontal="right" wrapText="1"/>
    </xf>
    <xf numFmtId="0" fontId="40" fillId="0" borderId="0" xfId="22" applyFont="1" applyAlignment="1">
      <alignment horizontal="left" vertical="center" indent="1"/>
    </xf>
    <xf numFmtId="166" fontId="37" fillId="0" borderId="0" xfId="22" applyNumberFormat="1" applyFont="1"/>
    <xf numFmtId="3" fontId="8" fillId="3" borderId="0" xfId="24" applyNumberFormat="1" applyFont="1" applyFill="1" applyAlignment="1">
      <alignment horizontal="right" wrapText="1"/>
    </xf>
    <xf numFmtId="0" fontId="41" fillId="0" borderId="0" xfId="22" applyFont="1"/>
    <xf numFmtId="3" fontId="8" fillId="3" borderId="0" xfId="24" applyNumberFormat="1" applyFont="1" applyFill="1" applyAlignment="1">
      <alignment horizontal="right"/>
    </xf>
    <xf numFmtId="165" fontId="37" fillId="3" borderId="0" xfId="24" applyNumberFormat="1" applyFont="1" applyFill="1" applyAlignment="1">
      <alignment horizontal="right" wrapText="1"/>
    </xf>
    <xf numFmtId="0" fontId="8" fillId="0" borderId="0" xfId="24" applyFont="1" applyAlignment="1">
      <alignment horizontal="justify"/>
    </xf>
    <xf numFmtId="0" fontId="37" fillId="0" borderId="0" xfId="22" applyFont="1" applyAlignment="1">
      <alignment horizontal="right" vertical="center"/>
    </xf>
    <xf numFmtId="3" fontId="8" fillId="0" borderId="0" xfId="24" applyNumberFormat="1" applyFont="1" applyAlignment="1">
      <alignment horizontal="center" wrapText="1"/>
    </xf>
    <xf numFmtId="0" fontId="8" fillId="0" borderId="0" xfId="22" applyFont="1" applyAlignment="1">
      <alignment horizontal="right" vertical="center"/>
    </xf>
    <xf numFmtId="0" fontId="37" fillId="0" borderId="0" xfId="22" applyFont="1"/>
    <xf numFmtId="3" fontId="29" fillId="0" borderId="0" xfId="24" applyNumberFormat="1" applyFont="1" applyAlignment="1">
      <alignment horizontal="right"/>
    </xf>
    <xf numFmtId="3" fontId="29" fillId="0" borderId="0" xfId="24" applyNumberFormat="1" applyFont="1"/>
    <xf numFmtId="0" fontId="8" fillId="0" borderId="0" xfId="24" applyFont="1" applyAlignment="1">
      <alignment horizontal="left" vertical="center"/>
    </xf>
    <xf numFmtId="0" fontId="8" fillId="0" borderId="0" xfId="24" applyFont="1" applyAlignment="1">
      <alignment horizontal="left" vertical="center" wrapText="1"/>
    </xf>
    <xf numFmtId="0" fontId="23" fillId="0" borderId="0" xfId="22" applyFont="1" applyAlignment="1">
      <alignment horizontal="left" vertical="center"/>
    </xf>
    <xf numFmtId="0" fontId="0" fillId="0" borderId="0" xfId="22" applyFont="1"/>
    <xf numFmtId="0" fontId="0" fillId="3" borderId="0" xfId="22" applyFont="1" applyFill="1"/>
    <xf numFmtId="0" fontId="0" fillId="0" borderId="0" xfId="22" applyFont="1" applyAlignment="1">
      <alignment horizontal="right"/>
    </xf>
    <xf numFmtId="0" fontId="34" fillId="0" borderId="0" xfId="22" applyFont="1" applyAlignment="1">
      <alignment horizontal="left" vertical="center"/>
    </xf>
    <xf numFmtId="166" fontId="0" fillId="0" borderId="0" xfId="0" applyNumberFormat="1"/>
    <xf numFmtId="166" fontId="42" fillId="0" borderId="14" xfId="8" applyNumberFormat="1" applyFont="1" applyBorder="1" applyAlignment="1">
      <alignment horizontal="right" vertical="top"/>
    </xf>
    <xf numFmtId="166" fontId="42" fillId="0" borderId="15" xfId="8" applyNumberFormat="1" applyFont="1" applyBorder="1" applyAlignment="1">
      <alignment horizontal="right" vertical="top"/>
    </xf>
    <xf numFmtId="166" fontId="42" fillId="0" borderId="15" xfId="12" applyNumberFormat="1" applyFont="1" applyBorder="1" applyAlignment="1">
      <alignment horizontal="right" vertical="top"/>
    </xf>
    <xf numFmtId="166" fontId="42" fillId="0" borderId="16" xfId="8" applyNumberFormat="1" applyFont="1" applyBorder="1" applyAlignment="1">
      <alignment horizontal="right" vertical="top"/>
    </xf>
    <xf numFmtId="166" fontId="42" fillId="0" borderId="17" xfId="8" applyNumberFormat="1" applyFont="1" applyBorder="1" applyAlignment="1">
      <alignment horizontal="right" vertical="top"/>
    </xf>
    <xf numFmtId="166" fontId="42" fillId="0" borderId="17" xfId="12" applyNumberFormat="1" applyFont="1" applyBorder="1" applyAlignment="1">
      <alignment horizontal="right" vertical="top"/>
    </xf>
    <xf numFmtId="165" fontId="42" fillId="0" borderId="8" xfId="10" applyNumberFormat="1" applyFont="1" applyBorder="1" applyAlignment="1">
      <alignment horizontal="right" vertical="top"/>
    </xf>
    <xf numFmtId="165" fontId="42" fillId="0" borderId="9" xfId="10" applyNumberFormat="1" applyFont="1" applyBorder="1" applyAlignment="1">
      <alignment horizontal="right" vertical="top"/>
    </xf>
    <xf numFmtId="165" fontId="42" fillId="0" borderId="9" xfId="14" applyNumberFormat="1" applyFont="1" applyBorder="1" applyAlignment="1">
      <alignment horizontal="right" vertical="top"/>
    </xf>
    <xf numFmtId="165" fontId="42" fillId="5" borderId="8" xfId="10" applyNumberFormat="1" applyFont="1" applyFill="1" applyBorder="1" applyAlignment="1">
      <alignment horizontal="right" vertical="top"/>
    </xf>
    <xf numFmtId="165" fontId="42" fillId="4" borderId="9" xfId="10" applyNumberFormat="1" applyFont="1" applyFill="1" applyBorder="1" applyAlignment="1">
      <alignment horizontal="right" vertical="top"/>
    </xf>
    <xf numFmtId="165" fontId="42" fillId="4" borderId="8" xfId="10" applyNumberFormat="1" applyFont="1" applyFill="1" applyBorder="1" applyAlignment="1">
      <alignment horizontal="right" vertical="top"/>
    </xf>
    <xf numFmtId="165" fontId="42" fillId="5" borderId="9" xfId="10" applyNumberFormat="1" applyFont="1" applyFill="1" applyBorder="1" applyAlignment="1">
      <alignment horizontal="right" vertical="top"/>
    </xf>
    <xf numFmtId="165" fontId="42" fillId="0" borderId="10" xfId="10" applyNumberFormat="1" applyFont="1" applyBorder="1" applyAlignment="1">
      <alignment horizontal="right" vertical="top"/>
    </xf>
    <xf numFmtId="165" fontId="42" fillId="0" borderId="11" xfId="10" applyNumberFormat="1" applyFont="1" applyBorder="1" applyAlignment="1">
      <alignment horizontal="right" vertical="top"/>
    </xf>
    <xf numFmtId="165" fontId="42" fillId="0" borderId="11" xfId="14" applyNumberFormat="1" applyFont="1" applyBorder="1" applyAlignment="1">
      <alignment horizontal="right" vertical="top"/>
    </xf>
    <xf numFmtId="165" fontId="42" fillId="0" borderId="12" xfId="10" applyNumberFormat="1" applyFont="1" applyBorder="1" applyAlignment="1">
      <alignment horizontal="right" vertical="top"/>
    </xf>
    <xf numFmtId="165" fontId="42" fillId="0" borderId="13" xfId="10" applyNumberFormat="1" applyFont="1" applyBorder="1" applyAlignment="1">
      <alignment horizontal="right" vertical="top"/>
    </xf>
    <xf numFmtId="165" fontId="42" fillId="0" borderId="13" xfId="14" applyNumberFormat="1" applyFont="1" applyBorder="1" applyAlignment="1">
      <alignment horizontal="right" vertical="top"/>
    </xf>
    <xf numFmtId="4" fontId="42" fillId="5" borderId="8" xfId="10" applyNumberFormat="1" applyFont="1" applyFill="1" applyBorder="1" applyAlignment="1">
      <alignment horizontal="right" vertical="top"/>
    </xf>
    <xf numFmtId="4" fontId="42" fillId="4" borderId="9" xfId="10" applyNumberFormat="1" applyFont="1" applyFill="1" applyBorder="1" applyAlignment="1">
      <alignment horizontal="right" vertical="top"/>
    </xf>
    <xf numFmtId="4" fontId="42" fillId="0" borderId="9" xfId="14" applyNumberFormat="1" applyFont="1" applyBorder="1" applyAlignment="1">
      <alignment horizontal="right" vertical="top"/>
    </xf>
    <xf numFmtId="0" fontId="34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/>
    </xf>
    <xf numFmtId="166" fontId="42" fillId="4" borderId="14" xfId="15" applyNumberFormat="1" applyFont="1" applyFill="1" applyBorder="1" applyAlignment="1">
      <alignment horizontal="right" vertical="top"/>
    </xf>
    <xf numFmtId="166" fontId="42" fillId="5" borderId="15" xfId="15" applyNumberFormat="1" applyFont="1" applyFill="1" applyBorder="1" applyAlignment="1">
      <alignment horizontal="right" vertical="top"/>
    </xf>
    <xf numFmtId="166" fontId="42" fillId="0" borderId="15" xfId="15" applyNumberFormat="1" applyFont="1" applyBorder="1" applyAlignment="1">
      <alignment horizontal="right" vertical="top"/>
    </xf>
    <xf numFmtId="165" fontId="42" fillId="0" borderId="0" xfId="9" applyNumberFormat="1" applyFont="1" applyAlignment="1">
      <alignment horizontal="right" vertical="top"/>
    </xf>
    <xf numFmtId="4" fontId="42" fillId="0" borderId="0" xfId="16" applyNumberFormat="1" applyFont="1" applyAlignment="1">
      <alignment horizontal="right" vertical="top"/>
    </xf>
    <xf numFmtId="166" fontId="42" fillId="0" borderId="16" xfId="15" applyNumberFormat="1" applyFont="1" applyBorder="1" applyAlignment="1">
      <alignment horizontal="right" vertical="top"/>
    </xf>
    <xf numFmtId="166" fontId="42" fillId="0" borderId="17" xfId="15" applyNumberFormat="1" applyFont="1" applyBorder="1" applyAlignment="1">
      <alignment horizontal="right" vertical="top"/>
    </xf>
    <xf numFmtId="4" fontId="42" fillId="4" borderId="8" xfId="16" applyNumberFormat="1" applyFont="1" applyFill="1" applyBorder="1" applyAlignment="1">
      <alignment horizontal="right" vertical="top"/>
    </xf>
    <xf numFmtId="4" fontId="42" fillId="4" borderId="9" xfId="16" applyNumberFormat="1" applyFont="1" applyFill="1" applyBorder="1" applyAlignment="1">
      <alignment horizontal="right" vertical="top"/>
    </xf>
    <xf numFmtId="4" fontId="42" fillId="5" borderId="9" xfId="16" applyNumberFormat="1" applyFont="1" applyFill="1" applyBorder="1" applyAlignment="1">
      <alignment horizontal="right" vertical="top"/>
    </xf>
    <xf numFmtId="4" fontId="42" fillId="0" borderId="9" xfId="16" applyNumberFormat="1" applyFont="1" applyBorder="1" applyAlignment="1">
      <alignment horizontal="right" vertical="top"/>
    </xf>
    <xf numFmtId="4" fontId="42" fillId="0" borderId="0" xfId="13" applyNumberFormat="1" applyFont="1" applyAlignment="1">
      <alignment horizontal="right" vertical="top"/>
    </xf>
    <xf numFmtId="4" fontId="42" fillId="0" borderId="0" xfId="17" applyNumberFormat="1" applyFont="1" applyAlignment="1">
      <alignment horizontal="right" vertical="top"/>
    </xf>
    <xf numFmtId="4" fontId="42" fillId="0" borderId="8" xfId="16" applyNumberFormat="1" applyFont="1" applyBorder="1" applyAlignment="1">
      <alignment horizontal="right" vertical="top"/>
    </xf>
    <xf numFmtId="4" fontId="42" fillId="0" borderId="10" xfId="16" applyNumberFormat="1" applyFont="1" applyBorder="1" applyAlignment="1">
      <alignment horizontal="right" vertical="top"/>
    </xf>
    <xf numFmtId="4" fontId="42" fillId="0" borderId="11" xfId="16" applyNumberFormat="1" applyFont="1" applyBorder="1" applyAlignment="1">
      <alignment horizontal="right" vertical="top"/>
    </xf>
    <xf numFmtId="4" fontId="42" fillId="0" borderId="12" xfId="16" applyNumberFormat="1" applyFont="1" applyBorder="1" applyAlignment="1">
      <alignment horizontal="right" vertical="top"/>
    </xf>
    <xf numFmtId="4" fontId="42" fillId="0" borderId="13" xfId="16" applyNumberFormat="1" applyFont="1" applyBorder="1" applyAlignment="1">
      <alignment horizontal="right" vertical="top"/>
    </xf>
    <xf numFmtId="4" fontId="42" fillId="4" borderId="18" xfId="16" applyNumberFormat="1" applyFont="1" applyFill="1" applyBorder="1" applyAlignment="1">
      <alignment horizontal="right" vertical="top"/>
    </xf>
    <xf numFmtId="4" fontId="42" fillId="0" borderId="19" xfId="16" applyNumberFormat="1" applyFont="1" applyBorder="1" applyAlignment="1">
      <alignment horizontal="right" vertical="top"/>
    </xf>
    <xf numFmtId="4" fontId="42" fillId="5" borderId="19" xfId="16" applyNumberFormat="1" applyFont="1" applyFill="1" applyBorder="1" applyAlignment="1">
      <alignment horizontal="right" vertical="top"/>
    </xf>
    <xf numFmtId="166" fontId="42" fillId="0" borderId="15" xfId="11" applyNumberFormat="1" applyFont="1" applyBorder="1" applyAlignment="1">
      <alignment horizontal="right" vertical="top"/>
    </xf>
    <xf numFmtId="166" fontId="42" fillId="0" borderId="0" xfId="8" applyNumberFormat="1" applyFont="1" applyAlignment="1">
      <alignment horizontal="right" vertical="top"/>
    </xf>
    <xf numFmtId="166" fontId="42" fillId="0" borderId="0" xfId="12" applyNumberFormat="1" applyFont="1" applyAlignment="1">
      <alignment horizontal="right" vertical="top"/>
    </xf>
    <xf numFmtId="166" fontId="42" fillId="0" borderId="17" xfId="11" applyNumberFormat="1" applyFont="1" applyBorder="1" applyAlignment="1">
      <alignment horizontal="right" vertical="top"/>
    </xf>
    <xf numFmtId="165" fontId="42" fillId="0" borderId="9" xfId="13" applyNumberFormat="1" applyFont="1" applyBorder="1" applyAlignment="1">
      <alignment horizontal="right" vertical="top"/>
    </xf>
    <xf numFmtId="165" fontId="42" fillId="0" borderId="0" xfId="10" applyNumberFormat="1" applyFont="1" applyAlignment="1">
      <alignment horizontal="right" vertical="top"/>
    </xf>
    <xf numFmtId="165" fontId="42" fillId="0" borderId="0" xfId="14" applyNumberFormat="1" applyFont="1" applyAlignment="1">
      <alignment horizontal="right" vertical="top"/>
    </xf>
    <xf numFmtId="165" fontId="42" fillId="5" borderId="10" xfId="10" applyNumberFormat="1" applyFont="1" applyFill="1" applyBorder="1" applyAlignment="1">
      <alignment horizontal="right" vertical="top"/>
    </xf>
    <xf numFmtId="165" fontId="42" fillId="4" borderId="11" xfId="10" applyNumberFormat="1" applyFont="1" applyFill="1" applyBorder="1" applyAlignment="1">
      <alignment horizontal="right" vertical="top"/>
    </xf>
    <xf numFmtId="165" fontId="42" fillId="0" borderId="11" xfId="13" applyNumberFormat="1" applyFont="1" applyBorder="1" applyAlignment="1">
      <alignment horizontal="right" vertical="top"/>
    </xf>
    <xf numFmtId="165" fontId="42" fillId="0" borderId="13" xfId="13" applyNumberFormat="1" applyFont="1" applyBorder="1" applyAlignment="1">
      <alignment horizontal="right" vertical="top"/>
    </xf>
    <xf numFmtId="4" fontId="42" fillId="0" borderId="9" xfId="13" applyNumberFormat="1" applyFont="1" applyBorder="1" applyAlignment="1">
      <alignment horizontal="right" vertical="top"/>
    </xf>
    <xf numFmtId="4" fontId="42" fillId="0" borderId="0" xfId="10" applyNumberFormat="1" applyFont="1" applyAlignment="1">
      <alignment horizontal="right" vertical="top"/>
    </xf>
    <xf numFmtId="4" fontId="42" fillId="0" borderId="0" xfId="14" applyNumberFormat="1" applyFont="1" applyAlignment="1">
      <alignment horizontal="right" vertical="top"/>
    </xf>
    <xf numFmtId="166" fontId="0" fillId="5" borderId="0" xfId="0" applyNumberFormat="1" applyFill="1"/>
    <xf numFmtId="165" fontId="42" fillId="4" borderId="8" xfId="9" applyNumberFormat="1" applyFont="1" applyFill="1" applyBorder="1" applyAlignment="1">
      <alignment horizontal="right" vertical="top"/>
    </xf>
    <xf numFmtId="165" fontId="42" fillId="4" borderId="9" xfId="9" applyNumberFormat="1" applyFont="1" applyFill="1" applyBorder="1" applyAlignment="1">
      <alignment horizontal="right" vertical="top"/>
    </xf>
    <xf numFmtId="165" fontId="42" fillId="0" borderId="9" xfId="9" applyNumberFormat="1" applyFont="1" applyBorder="1" applyAlignment="1">
      <alignment horizontal="right" vertical="top"/>
    </xf>
    <xf numFmtId="165" fontId="42" fillId="5" borderId="9" xfId="9" applyNumberFormat="1" applyFont="1" applyFill="1" applyBorder="1" applyAlignment="1">
      <alignment horizontal="right" vertical="top"/>
    </xf>
    <xf numFmtId="165" fontId="42" fillId="0" borderId="8" xfId="9" applyNumberFormat="1" applyFont="1" applyBorder="1" applyAlignment="1">
      <alignment horizontal="right" vertical="top"/>
    </xf>
    <xf numFmtId="165" fontId="42" fillId="0" borderId="10" xfId="9" applyNumberFormat="1" applyFont="1" applyBorder="1" applyAlignment="1">
      <alignment horizontal="right" vertical="top"/>
    </xf>
    <xf numFmtId="165" fontId="42" fillId="0" borderId="11" xfId="9" applyNumberFormat="1" applyFont="1" applyBorder="1" applyAlignment="1">
      <alignment horizontal="right" vertical="top"/>
    </xf>
    <xf numFmtId="165" fontId="42" fillId="0" borderId="12" xfId="9" applyNumberFormat="1" applyFont="1" applyBorder="1" applyAlignment="1">
      <alignment horizontal="right" vertical="top"/>
    </xf>
    <xf numFmtId="165" fontId="42" fillId="0" borderId="13" xfId="9" applyNumberFormat="1" applyFont="1" applyBorder="1" applyAlignment="1">
      <alignment horizontal="right" vertical="top"/>
    </xf>
    <xf numFmtId="0" fontId="43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170" fontId="42" fillId="0" borderId="0" xfId="8" applyNumberFormat="1" applyFont="1" applyAlignment="1">
      <alignment horizontal="right" vertical="top"/>
    </xf>
    <xf numFmtId="3" fontId="0" fillId="0" borderId="0" xfId="0" applyNumberFormat="1" applyAlignment="1">
      <alignment horizontal="right" vertical="center" indent="1"/>
    </xf>
    <xf numFmtId="168" fontId="0" fillId="0" borderId="0" xfId="2" applyNumberFormat="1" applyFont="1" applyFill="1" applyBorder="1" applyAlignment="1">
      <alignment horizontal="right" vertical="center" indent="1"/>
    </xf>
    <xf numFmtId="0" fontId="0" fillId="0" borderId="4" xfId="0" applyBorder="1"/>
    <xf numFmtId="0" fontId="0" fillId="0" borderId="5" xfId="0" applyBorder="1"/>
    <xf numFmtId="0" fontId="29" fillId="0" borderId="0" xfId="1" applyNumberFormat="1" applyFont="1" applyAlignment="1">
      <alignment vertical="center"/>
    </xf>
    <xf numFmtId="3" fontId="29" fillId="0" borderId="0" xfId="1" applyNumberFormat="1" applyFont="1" applyAlignment="1">
      <alignment horizontal="right" indent="1"/>
    </xf>
    <xf numFmtId="165" fontId="38" fillId="0" borderId="0" xfId="1" applyNumberFormat="1" applyFont="1" applyAlignment="1">
      <alignment horizontal="right" indent="1"/>
    </xf>
    <xf numFmtId="166" fontId="38" fillId="0" borderId="0" xfId="1" applyNumberFormat="1" applyFont="1" applyAlignment="1">
      <alignment horizontal="right" indent="1"/>
    </xf>
    <xf numFmtId="164" fontId="38" fillId="0" borderId="0" xfId="1" applyFont="1" applyAlignment="1">
      <alignment horizontal="right" indent="1"/>
    </xf>
    <xf numFmtId="166" fontId="37" fillId="0" borderId="0" xfId="1" applyNumberFormat="1" applyFont="1" applyAlignment="1">
      <alignment horizontal="right" indent="1"/>
    </xf>
    <xf numFmtId="3" fontId="37" fillId="0" borderId="0" xfId="1" applyNumberFormat="1" applyFont="1" applyAlignment="1">
      <alignment horizontal="right" indent="1"/>
    </xf>
    <xf numFmtId="3" fontId="38" fillId="0" borderId="0" xfId="1" applyNumberFormat="1" applyFont="1" applyAlignment="1">
      <alignment horizontal="right" indent="1"/>
    </xf>
    <xf numFmtId="164" fontId="48" fillId="0" borderId="0" xfId="1" applyFont="1" applyAlignment="1">
      <alignment horizontal="right" indent="1"/>
    </xf>
    <xf numFmtId="165" fontId="37" fillId="0" borderId="0" xfId="1" applyNumberFormat="1" applyFont="1" applyAlignment="1">
      <alignment horizontal="right" indent="1"/>
    </xf>
    <xf numFmtId="164" fontId="37" fillId="0" borderId="0" xfId="1" applyFont="1" applyAlignment="1">
      <alignment horizontal="right" indent="1"/>
    </xf>
    <xf numFmtId="0" fontId="8" fillId="0" borderId="0" xfId="0" applyFont="1"/>
    <xf numFmtId="3" fontId="8" fillId="0" borderId="0" xfId="0" applyNumberFormat="1" applyFont="1"/>
    <xf numFmtId="164" fontId="29" fillId="0" borderId="0" xfId="1" applyFont="1" applyAlignment="1">
      <alignment horizontal="right" indent="1"/>
    </xf>
    <xf numFmtId="3" fontId="29" fillId="0" borderId="0" xfId="0" applyNumberFormat="1" applyFont="1" applyAlignment="1">
      <alignment horizontal="left" indent="3"/>
    </xf>
    <xf numFmtId="3" fontId="29" fillId="0" borderId="0" xfId="0" applyNumberFormat="1" applyFont="1" applyAlignment="1">
      <alignment horizontal="left" indent="1"/>
    </xf>
    <xf numFmtId="164" fontId="8" fillId="0" borderId="1" xfId="1" applyFont="1" applyBorder="1" applyAlignment="1">
      <alignment vertical="center"/>
    </xf>
    <xf numFmtId="3" fontId="49" fillId="0" borderId="1" xfId="1" applyNumberFormat="1" applyFont="1" applyBorder="1" applyAlignment="1">
      <alignment horizontal="right" indent="1"/>
    </xf>
    <xf numFmtId="3" fontId="29" fillId="0" borderId="1" xfId="1" applyNumberFormat="1" applyFont="1" applyBorder="1" applyAlignment="1">
      <alignment horizontal="right" indent="1"/>
    </xf>
    <xf numFmtId="164" fontId="8" fillId="0" borderId="1" xfId="1" applyFont="1" applyBorder="1" applyAlignment="1">
      <alignment horizontal="right" indent="1"/>
    </xf>
    <xf numFmtId="0" fontId="8" fillId="0" borderId="1" xfId="0" applyFont="1" applyBorder="1"/>
    <xf numFmtId="0" fontId="8" fillId="0" borderId="0" xfId="1" applyNumberFormat="1" applyFont="1"/>
    <xf numFmtId="164" fontId="8" fillId="0" borderId="0" xfId="1" applyFont="1"/>
    <xf numFmtId="167" fontId="8" fillId="0" borderId="0" xfId="1" applyNumberFormat="1" applyFont="1"/>
    <xf numFmtId="165" fontId="8" fillId="0" borderId="0" xfId="1" applyNumberFormat="1" applyFont="1"/>
    <xf numFmtId="167" fontId="8" fillId="0" borderId="0" xfId="0" applyNumberFormat="1" applyFont="1"/>
    <xf numFmtId="0" fontId="0" fillId="0" borderId="0" xfId="0" applyAlignment="1">
      <alignment horizontal="left" vertical="center"/>
    </xf>
    <xf numFmtId="0" fontId="51" fillId="0" borderId="0" xfId="23" applyFont="1"/>
    <xf numFmtId="0" fontId="8" fillId="0" borderId="0" xfId="23" applyFont="1"/>
    <xf numFmtId="0" fontId="7" fillId="0" borderId="0" xfId="23" applyFont="1"/>
    <xf numFmtId="0" fontId="5" fillId="0" borderId="0" xfId="23" applyFont="1"/>
    <xf numFmtId="0" fontId="7" fillId="0" borderId="0" xfId="23" applyFont="1" applyAlignment="1">
      <alignment wrapText="1"/>
    </xf>
    <xf numFmtId="0" fontId="5" fillId="0" borderId="0" xfId="23" applyFont="1" applyAlignment="1">
      <alignment wrapText="1"/>
    </xf>
    <xf numFmtId="0" fontId="29" fillId="0" borderId="0" xfId="0" applyFont="1"/>
    <xf numFmtId="0" fontId="5" fillId="0" borderId="0" xfId="22" applyFont="1"/>
    <xf numFmtId="3" fontId="49" fillId="0" borderId="0" xfId="28" applyNumberFormat="1" applyFont="1" applyAlignment="1">
      <alignment horizontal="right" vertical="center" wrapText="1"/>
    </xf>
    <xf numFmtId="165" fontId="49" fillId="0" borderId="0" xfId="0" applyNumberFormat="1" applyFont="1"/>
    <xf numFmtId="0" fontId="0" fillId="0" borderId="0" xfId="30" applyFont="1" applyAlignment="1">
      <alignment vertical="center"/>
    </xf>
    <xf numFmtId="0" fontId="0" fillId="0" borderId="0" xfId="30" applyFont="1" applyAlignment="1">
      <alignment horizontal="right"/>
    </xf>
    <xf numFmtId="1" fontId="0" fillId="0" borderId="0" xfId="30" applyNumberFormat="1" applyFont="1" applyAlignment="1">
      <alignment horizontal="right"/>
    </xf>
    <xf numFmtId="0" fontId="0" fillId="0" borderId="0" xfId="31" applyFont="1"/>
    <xf numFmtId="0" fontId="17" fillId="0" borderId="0" xfId="31" applyFont="1"/>
    <xf numFmtId="0" fontId="29" fillId="0" borderId="0" xfId="32" applyFont="1" applyAlignment="1">
      <alignment vertical="center"/>
    </xf>
    <xf numFmtId="0" fontId="8" fillId="0" borderId="0" xfId="32" applyFont="1" applyAlignment="1">
      <alignment vertical="center"/>
    </xf>
    <xf numFmtId="0" fontId="8" fillId="0" borderId="34" xfId="32" applyFont="1" applyBorder="1" applyAlignment="1">
      <alignment vertical="center"/>
    </xf>
    <xf numFmtId="0" fontId="3" fillId="0" borderId="0" xfId="32" applyFont="1" applyAlignment="1">
      <alignment vertical="center"/>
    </xf>
    <xf numFmtId="173" fontId="3" fillId="0" borderId="0" xfId="32" applyNumberFormat="1" applyFont="1" applyAlignment="1">
      <alignment horizontal="right" vertical="center"/>
    </xf>
    <xf numFmtId="0" fontId="2" fillId="0" borderId="0" xfId="32" applyFont="1" applyAlignment="1">
      <alignment vertical="center"/>
    </xf>
    <xf numFmtId="173" fontId="2" fillId="0" borderId="0" xfId="32" applyNumberFormat="1" applyFont="1" applyAlignment="1">
      <alignment horizontal="right" vertical="center"/>
    </xf>
    <xf numFmtId="0" fontId="2" fillId="0" borderId="0" xfId="32" applyFont="1" applyAlignment="1">
      <alignment horizontal="center" vertical="center"/>
    </xf>
    <xf numFmtId="0" fontId="2" fillId="0" borderId="5" xfId="32" applyFont="1" applyBorder="1" applyAlignment="1">
      <alignment vertical="center"/>
    </xf>
    <xf numFmtId="173" fontId="2" fillId="0" borderId="5" xfId="32" applyNumberFormat="1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3" fontId="3" fillId="0" borderId="0" xfId="0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3" fillId="0" borderId="5" xfId="0" applyFont="1" applyBorder="1"/>
    <xf numFmtId="3" fontId="3" fillId="0" borderId="5" xfId="0" applyNumberFormat="1" applyFont="1" applyBorder="1" applyAlignment="1">
      <alignment horizontal="right"/>
    </xf>
    <xf numFmtId="166" fontId="0" fillId="0" borderId="5" xfId="0" applyNumberFormat="1" applyBorder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 wrapText="1"/>
    </xf>
    <xf numFmtId="0" fontId="6" fillId="0" borderId="0" xfId="30" applyAlignment="1">
      <alignment vertical="center"/>
    </xf>
    <xf numFmtId="0" fontId="3" fillId="0" borderId="0" xfId="30" applyFont="1" applyAlignment="1">
      <alignment vertical="center"/>
    </xf>
    <xf numFmtId="0" fontId="3" fillId="0" borderId="0" xfId="0" applyFont="1" applyAlignment="1">
      <alignment vertical="center"/>
    </xf>
    <xf numFmtId="0" fontId="30" fillId="0" borderId="0" xfId="28" applyFont="1" applyAlignment="1">
      <alignment vertical="center" wrapText="1"/>
    </xf>
    <xf numFmtId="165" fontId="31" fillId="0" borderId="0" xfId="29" applyNumberFormat="1" applyFont="1"/>
    <xf numFmtId="165" fontId="30" fillId="0" borderId="5" xfId="29" applyNumberFormat="1" applyFont="1" applyBorder="1"/>
    <xf numFmtId="0" fontId="0" fillId="0" borderId="5" xfId="0" applyBorder="1" applyAlignment="1">
      <alignment horizontal="right" vertical="center"/>
    </xf>
    <xf numFmtId="0" fontId="31" fillId="0" borderId="6" xfId="28" applyFont="1" applyBorder="1" applyAlignment="1">
      <alignment horizontal="left" vertical="center" wrapText="1"/>
    </xf>
    <xf numFmtId="0" fontId="31" fillId="0" borderId="6" xfId="28" applyFont="1" applyBorder="1" applyAlignment="1">
      <alignment horizontal="center" wrapText="1"/>
    </xf>
    <xf numFmtId="165" fontId="38" fillId="0" borderId="0" xfId="0" applyNumberFormat="1" applyFont="1"/>
    <xf numFmtId="165" fontId="37" fillId="0" borderId="0" xfId="0" applyNumberFormat="1" applyFont="1"/>
    <xf numFmtId="165" fontId="38" fillId="0" borderId="5" xfId="0" applyNumberFormat="1" applyFont="1" applyBorder="1"/>
    <xf numFmtId="164" fontId="5" fillId="0" borderId="0" xfId="1" applyFont="1" applyAlignment="1">
      <alignment vertical="center"/>
    </xf>
    <xf numFmtId="3" fontId="0" fillId="0" borderId="0" xfId="0" applyNumberFormat="1" applyAlignment="1">
      <alignment wrapText="1"/>
    </xf>
    <xf numFmtId="167" fontId="5" fillId="0" borderId="0" xfId="1" applyNumberFormat="1" applyFont="1" applyAlignment="1">
      <alignment vertical="center"/>
    </xf>
    <xf numFmtId="3" fontId="1" fillId="0" borderId="0" xfId="0" applyNumberFormat="1" applyFont="1" applyAlignment="1">
      <alignment wrapText="1"/>
    </xf>
    <xf numFmtId="3" fontId="14" fillId="0" borderId="0" xfId="1" applyNumberFormat="1" applyFont="1" applyAlignment="1">
      <alignment horizontal="right" vertical="center" indent="1"/>
    </xf>
    <xf numFmtId="164" fontId="8" fillId="0" borderId="5" xfId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1" fontId="8" fillId="0" borderId="0" xfId="1" applyNumberFormat="1" applyFont="1" applyAlignment="1">
      <alignment horizontal="center" wrapText="1"/>
    </xf>
    <xf numFmtId="1" fontId="5" fillId="0" borderId="0" xfId="1" applyNumberFormat="1" applyFont="1" applyAlignment="1">
      <alignment horizontal="center"/>
    </xf>
    <xf numFmtId="1" fontId="5" fillId="0" borderId="0" xfId="1" applyNumberFormat="1" applyFont="1" applyAlignment="1">
      <alignment horizontal="center" wrapText="1"/>
    </xf>
    <xf numFmtId="1" fontId="10" fillId="0" borderId="5" xfId="1" applyNumberFormat="1" applyFont="1" applyBorder="1" applyAlignment="1">
      <alignment horizontal="center" wrapText="1"/>
    </xf>
    <xf numFmtId="164" fontId="10" fillId="0" borderId="5" xfId="1" applyFont="1" applyBorder="1" applyAlignment="1">
      <alignment horizontal="center" wrapText="1"/>
    </xf>
    <xf numFmtId="0" fontId="9" fillId="0" borderId="5" xfId="0" applyFont="1" applyBorder="1" applyAlignment="1">
      <alignment horizontal="center"/>
    </xf>
    <xf numFmtId="3" fontId="14" fillId="0" borderId="5" xfId="1" applyNumberFormat="1" applyFont="1" applyBorder="1" applyAlignment="1">
      <alignment horizontal="right" vertical="center" indent="1"/>
    </xf>
    <xf numFmtId="166" fontId="13" fillId="0" borderId="5" xfId="1" applyNumberFormat="1" applyFont="1" applyBorder="1" applyAlignment="1">
      <alignment horizontal="right" vertical="center" indent="1"/>
    </xf>
    <xf numFmtId="164" fontId="5" fillId="0" borderId="5" xfId="1" applyFont="1" applyBorder="1" applyAlignment="1">
      <alignment horizontal="right" vertical="center" indent="1"/>
    </xf>
    <xf numFmtId="0" fontId="1" fillId="0" borderId="5" xfId="0" applyFont="1" applyBorder="1"/>
    <xf numFmtId="0" fontId="53" fillId="0" borderId="0" xfId="1" applyNumberFormat="1" applyFont="1" applyAlignment="1">
      <alignment horizontal="left" vertical="center"/>
    </xf>
    <xf numFmtId="0" fontId="8" fillId="0" borderId="0" xfId="1" applyNumberFormat="1" applyFont="1" applyAlignment="1">
      <alignment horizontal="left" vertical="center"/>
    </xf>
    <xf numFmtId="3" fontId="8" fillId="0" borderId="0" xfId="1" applyNumberFormat="1" applyFont="1" applyAlignment="1">
      <alignment horizontal="center" vertical="center" wrapText="1"/>
    </xf>
    <xf numFmtId="0" fontId="8" fillId="0" borderId="0" xfId="1" applyNumberFormat="1" applyFont="1" applyAlignment="1">
      <alignment horizontal="center" vertical="center" wrapText="1"/>
    </xf>
    <xf numFmtId="3" fontId="48" fillId="0" borderId="0" xfId="1" applyNumberFormat="1" applyFont="1" applyAlignment="1">
      <alignment horizontal="right" indent="1"/>
    </xf>
    <xf numFmtId="0" fontId="3" fillId="0" borderId="4" xfId="0" applyFont="1" applyBorder="1" applyAlignment="1">
      <alignment horizontal="center" wrapText="1"/>
    </xf>
    <xf numFmtId="0" fontId="1" fillId="0" borderId="4" xfId="0" applyFont="1" applyBorder="1"/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5" xfId="0" applyFont="1" applyBorder="1" applyAlignment="1">
      <alignment horizontal="center"/>
    </xf>
    <xf numFmtId="0" fontId="2" fillId="0" borderId="5" xfId="0" applyFont="1" applyBorder="1"/>
    <xf numFmtId="0" fontId="3" fillId="0" borderId="6" xfId="0" applyFont="1" applyBorder="1" applyAlignment="1">
      <alignment horizontal="center" vertical="center" wrapText="1"/>
    </xf>
    <xf numFmtId="166" fontId="17" fillId="0" borderId="0" xfId="0" applyNumberFormat="1" applyFont="1"/>
    <xf numFmtId="165" fontId="3" fillId="0" borderId="0" xfId="0" applyNumberFormat="1" applyFont="1"/>
    <xf numFmtId="3" fontId="3" fillId="0" borderId="0" xfId="0" applyNumberFormat="1" applyFont="1"/>
    <xf numFmtId="0" fontId="0" fillId="0" borderId="3" xfId="0" applyBorder="1"/>
    <xf numFmtId="0" fontId="0" fillId="0" borderId="0" xfId="0" applyAlignment="1">
      <alignment horizontal="center"/>
    </xf>
    <xf numFmtId="165" fontId="3" fillId="0" borderId="0" xfId="0" applyNumberFormat="1" applyFont="1" applyAlignment="1">
      <alignment horizontal="right"/>
    </xf>
    <xf numFmtId="0" fontId="0" fillId="0" borderId="6" xfId="0" applyBorder="1" applyAlignment="1">
      <alignment horizontal="center"/>
    </xf>
    <xf numFmtId="0" fontId="1" fillId="0" borderId="5" xfId="0" applyFont="1" applyBorder="1" applyAlignment="1">
      <alignment horizontal="right"/>
    </xf>
    <xf numFmtId="166" fontId="1" fillId="0" borderId="5" xfId="0" applyNumberFormat="1" applyFont="1" applyBorder="1"/>
    <xf numFmtId="1" fontId="10" fillId="0" borderId="5" xfId="1" applyNumberFormat="1" applyFont="1" applyBorder="1" applyAlignment="1">
      <alignment horizontal="left" wrapText="1"/>
    </xf>
    <xf numFmtId="1" fontId="5" fillId="0" borderId="5" xfId="1" applyNumberFormat="1" applyFont="1" applyBorder="1" applyAlignment="1">
      <alignment horizontal="center" wrapText="1"/>
    </xf>
    <xf numFmtId="164" fontId="5" fillId="0" borderId="5" xfId="1" applyFont="1" applyBorder="1" applyAlignment="1">
      <alignment horizontal="center" wrapText="1"/>
    </xf>
    <xf numFmtId="3" fontId="7" fillId="0" borderId="0" xfId="1" applyNumberFormat="1" applyFont="1" applyAlignment="1">
      <alignment horizontal="right" vertical="center" indent="1"/>
    </xf>
    <xf numFmtId="166" fontId="14" fillId="0" borderId="0" xfId="1" applyNumberFormat="1" applyFont="1" applyAlignment="1">
      <alignment horizontal="right" vertical="center" indent="1"/>
    </xf>
    <xf numFmtId="164" fontId="7" fillId="0" borderId="0" xfId="1" applyFont="1" applyAlignment="1">
      <alignment horizontal="right" vertical="center" indent="1"/>
    </xf>
    <xf numFmtId="3" fontId="19" fillId="0" borderId="0" xfId="0" applyNumberFormat="1" applyFont="1" applyAlignment="1">
      <alignment horizontal="right" vertical="center" indent="1"/>
    </xf>
    <xf numFmtId="164" fontId="14" fillId="0" borderId="0" xfId="1" applyFont="1" applyAlignment="1">
      <alignment horizontal="right" vertical="center" indent="1"/>
    </xf>
    <xf numFmtId="3" fontId="19" fillId="0" borderId="5" xfId="0" applyNumberFormat="1" applyFont="1" applyBorder="1" applyAlignment="1">
      <alignment horizontal="right" vertical="center" indent="1"/>
    </xf>
    <xf numFmtId="166" fontId="14" fillId="0" borderId="5" xfId="1" applyNumberFormat="1" applyFont="1" applyBorder="1" applyAlignment="1">
      <alignment horizontal="right" vertical="center" indent="1"/>
    </xf>
    <xf numFmtId="164" fontId="14" fillId="0" borderId="5" xfId="1" applyFont="1" applyBorder="1" applyAlignment="1">
      <alignment horizontal="right" vertical="center" indent="1"/>
    </xf>
    <xf numFmtId="0" fontId="23" fillId="0" borderId="0" xfId="0" applyFont="1" applyAlignment="1">
      <alignment horizontal="justify" vertical="center"/>
    </xf>
    <xf numFmtId="0" fontId="23" fillId="0" borderId="0" xfId="0" applyFont="1" applyAlignment="1">
      <alignment horizontal="left" vertical="center"/>
    </xf>
    <xf numFmtId="0" fontId="24" fillId="0" borderId="0" xfId="22" applyFont="1" applyAlignment="1">
      <alignment horizontal="left" vertical="center"/>
    </xf>
    <xf numFmtId="0" fontId="0" fillId="0" borderId="5" xfId="22" applyFont="1" applyBorder="1"/>
    <xf numFmtId="0" fontId="1" fillId="0" borderId="6" xfId="22" applyFont="1" applyBorder="1"/>
    <xf numFmtId="0" fontId="1" fillId="0" borderId="6" xfId="22" applyFont="1" applyBorder="1" applyAlignment="1">
      <alignment horizontal="center"/>
    </xf>
    <xf numFmtId="0" fontId="1" fillId="0" borderId="5" xfId="22" applyFont="1" applyBorder="1" applyAlignment="1">
      <alignment horizontal="center"/>
    </xf>
    <xf numFmtId="0" fontId="1" fillId="0" borderId="0" xfId="22" applyFont="1" applyAlignment="1">
      <alignment horizontal="center"/>
    </xf>
    <xf numFmtId="0" fontId="0" fillId="0" borderId="0" xfId="22" applyFont="1" applyAlignment="1">
      <alignment horizontal="center"/>
    </xf>
    <xf numFmtId="0" fontId="5" fillId="0" borderId="0" xfId="22" applyFont="1" applyAlignment="1">
      <alignment vertical="center"/>
    </xf>
    <xf numFmtId="0" fontId="8" fillId="0" borderId="6" xfId="24" applyFont="1" applyBorder="1" applyAlignment="1">
      <alignment horizontal="center" wrapText="1"/>
    </xf>
    <xf numFmtId="165" fontId="38" fillId="0" borderId="0" xfId="26" applyNumberFormat="1" applyFont="1" applyAlignment="1">
      <alignment horizontal="right" wrapText="1"/>
    </xf>
    <xf numFmtId="3" fontId="29" fillId="0" borderId="5" xfId="26" quotePrefix="1" applyNumberFormat="1" applyFont="1" applyBorder="1" applyAlignment="1">
      <alignment horizontal="right"/>
    </xf>
    <xf numFmtId="0" fontId="8" fillId="0" borderId="0" xfId="26" quotePrefix="1" applyFont="1" applyAlignment="1">
      <alignment horizontal="left"/>
    </xf>
    <xf numFmtId="165" fontId="29" fillId="0" borderId="0" xfId="26" applyNumberFormat="1" applyFont="1" applyAlignment="1">
      <alignment horizontal="right" wrapText="1"/>
    </xf>
    <xf numFmtId="0" fontId="47" fillId="0" borderId="33" xfId="0" applyFont="1" applyBorder="1" applyAlignment="1">
      <alignment horizontal="justify" vertical="justify" wrapText="1"/>
    </xf>
    <xf numFmtId="0" fontId="12" fillId="0" borderId="33" xfId="0" applyFont="1" applyBorder="1" applyAlignment="1">
      <alignment horizontal="justify" vertical="justify" wrapText="1"/>
    </xf>
    <xf numFmtId="0" fontId="11" fillId="0" borderId="33" xfId="0" applyFont="1" applyBorder="1" applyAlignment="1">
      <alignment horizontal="justify" vertical="justify" wrapText="1"/>
    </xf>
    <xf numFmtId="0" fontId="9" fillId="0" borderId="33" xfId="0" applyFont="1" applyBorder="1" applyAlignment="1">
      <alignment horizontal="justify" vertical="justify" wrapText="1"/>
    </xf>
    <xf numFmtId="3" fontId="5" fillId="0" borderId="0" xfId="23" applyNumberFormat="1" applyFont="1" applyAlignment="1">
      <alignment horizontal="right"/>
    </xf>
    <xf numFmtId="174" fontId="13" fillId="0" borderId="0" xfId="2" applyNumberFormat="1" applyFont="1" applyFill="1" applyBorder="1" applyAlignment="1">
      <alignment horizontal="right" vertical="center" indent="1"/>
    </xf>
    <xf numFmtId="165" fontId="13" fillId="0" borderId="0" xfId="1" applyNumberFormat="1" applyFont="1" applyAlignment="1">
      <alignment horizontal="right" vertical="center" indent="1"/>
    </xf>
    <xf numFmtId="0" fontId="23" fillId="0" borderId="6" xfId="0" applyFont="1" applyBorder="1"/>
    <xf numFmtId="0" fontId="23" fillId="0" borderId="6" xfId="0" applyFont="1" applyBorder="1" applyAlignment="1">
      <alignment horizontal="center" vertical="center" wrapText="1"/>
    </xf>
    <xf numFmtId="0" fontId="24" fillId="0" borderId="6" xfId="0" applyFont="1" applyBorder="1"/>
    <xf numFmtId="0" fontId="24" fillId="0" borderId="0" xfId="0" applyFont="1" applyAlignment="1">
      <alignment horizontal="right"/>
    </xf>
    <xf numFmtId="166" fontId="45" fillId="0" borderId="0" xfId="18" applyNumberFormat="1" applyFont="1" applyAlignment="1">
      <alignment horizontal="center" vertical="top"/>
    </xf>
    <xf numFmtId="166" fontId="0" fillId="0" borderId="0" xfId="0" applyNumberFormat="1" applyAlignment="1">
      <alignment horizontal="center"/>
    </xf>
    <xf numFmtId="166" fontId="23" fillId="0" borderId="0" xfId="0" applyNumberFormat="1" applyFont="1" applyAlignment="1">
      <alignment horizontal="center" vertical="top"/>
    </xf>
    <xf numFmtId="166" fontId="45" fillId="0" borderId="0" xfId="19" applyNumberFormat="1" applyFont="1" applyAlignment="1">
      <alignment horizontal="center" vertical="top"/>
    </xf>
    <xf numFmtId="0" fontId="24" fillId="0" borderId="6" xfId="0" applyFont="1" applyBorder="1" applyAlignment="1">
      <alignment horizontal="center"/>
    </xf>
    <xf numFmtId="166" fontId="23" fillId="0" borderId="6" xfId="0" applyNumberFormat="1" applyFont="1" applyBorder="1" applyAlignment="1">
      <alignment horizontal="center" vertical="top"/>
    </xf>
    <xf numFmtId="166" fontId="45" fillId="0" borderId="0" xfId="20" applyNumberFormat="1" applyFont="1" applyAlignment="1">
      <alignment horizontal="center" vertical="top"/>
    </xf>
    <xf numFmtId="166" fontId="45" fillId="0" borderId="0" xfId="21" applyNumberFormat="1" applyFont="1" applyAlignment="1">
      <alignment horizontal="center" vertical="top"/>
    </xf>
    <xf numFmtId="0" fontId="23" fillId="0" borderId="5" xfId="0" applyFont="1" applyBorder="1"/>
    <xf numFmtId="166" fontId="45" fillId="0" borderId="5" xfId="21" applyNumberFormat="1" applyFont="1" applyBorder="1" applyAlignment="1">
      <alignment horizontal="center" vertical="top"/>
    </xf>
    <xf numFmtId="0" fontId="46" fillId="0" borderId="0" xfId="0" applyFont="1" applyAlignment="1">
      <alignment horizontal="left" vertical="center"/>
    </xf>
    <xf numFmtId="0" fontId="3" fillId="0" borderId="4" xfId="32" applyFont="1" applyBorder="1" applyAlignment="1">
      <alignment horizontal="center" vertical="center"/>
    </xf>
    <xf numFmtId="0" fontId="3" fillId="0" borderId="5" xfId="32" applyFont="1" applyBorder="1" applyAlignment="1">
      <alignment horizontal="center" vertical="center"/>
    </xf>
    <xf numFmtId="0" fontId="32" fillId="16" borderId="23" xfId="31" applyFont="1" applyFill="1" applyBorder="1" applyAlignment="1">
      <alignment horizontal="center" vertical="center" wrapText="1"/>
    </xf>
    <xf numFmtId="0" fontId="7" fillId="0" borderId="0" xfId="23" applyFont="1" applyAlignment="1">
      <alignment horizontal="center"/>
    </xf>
    <xf numFmtId="1" fontId="5" fillId="0" borderId="6" xfId="1" applyNumberFormat="1" applyFont="1" applyBorder="1" applyAlignment="1">
      <alignment horizontal="center" wrapText="1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164" fontId="5" fillId="0" borderId="6" xfId="1" applyFont="1" applyBorder="1" applyAlignment="1">
      <alignment horizontal="center"/>
    </xf>
    <xf numFmtId="0" fontId="23" fillId="0" borderId="0" xfId="0" applyFont="1" applyAlignment="1">
      <alignment horizontal="justify" vertical="center"/>
    </xf>
    <xf numFmtId="0" fontId="0" fillId="0" borderId="0" xfId="0"/>
    <xf numFmtId="0" fontId="3" fillId="0" borderId="0" xfId="0" applyFont="1" applyAlignment="1">
      <alignment horizontal="justify" vertical="center"/>
    </xf>
    <xf numFmtId="0" fontId="23" fillId="0" borderId="0" xfId="22" applyFont="1" applyAlignment="1">
      <alignment horizontal="center" vertical="center"/>
    </xf>
    <xf numFmtId="0" fontId="8" fillId="0" borderId="0" xfId="24" applyFont="1" applyAlignment="1">
      <alignment horizontal="left" vertical="center" wrapText="1"/>
    </xf>
    <xf numFmtId="0" fontId="8" fillId="0" borderId="0" xfId="26" applyFont="1" applyAlignment="1">
      <alignment horizontal="left" wrapText="1"/>
    </xf>
    <xf numFmtId="0" fontId="6" fillId="0" borderId="0" xfId="31" applyFont="1"/>
    <xf numFmtId="0" fontId="55" fillId="0" borderId="0" xfId="23" applyFont="1"/>
  </cellXfs>
  <cellStyles count="33">
    <cellStyle name="Migliaia" xfId="2" builtinId="3"/>
    <cellStyle name="Migliaia 2" xfId="4" xr:uid="{F09FBFC1-3C6F-4717-A181-2620EF23214D}"/>
    <cellStyle name="Migliaia 3" xfId="6" xr:uid="{BA540022-F0B0-4001-A12B-E869F114E0DE}"/>
    <cellStyle name="Migliaia 3 2" xfId="25" xr:uid="{FAFC4069-4A0A-4323-82B2-737F37617119}"/>
    <cellStyle name="Normale" xfId="0" builtinId="0"/>
    <cellStyle name="Normale 11" xfId="31" xr:uid="{90D690CE-287C-4319-AE9F-9FD74F78CC1F}"/>
    <cellStyle name="Normale 2" xfId="7" xr:uid="{412F1AC8-9510-4853-AB13-17A1B83B6B00}"/>
    <cellStyle name="Normale 2 2" xfId="24" xr:uid="{56A9B741-B8A1-4A7F-9C91-3D2022F2E08B}"/>
    <cellStyle name="Normale 2 2 2" xfId="32" xr:uid="{CD99ABD1-0523-4CD7-83A6-1A6EB2E22096}"/>
    <cellStyle name="Normale 3" xfId="22" xr:uid="{9DADC074-E417-4EEC-B8E2-10EB86630C19}"/>
    <cellStyle name="Normale 3 2" xfId="23" xr:uid="{1AAD42E7-B648-481E-A0DA-07A81EDF7D91}"/>
    <cellStyle name="Normale 3_tabelle_2009_revisionato" xfId="26" xr:uid="{EC6EF1FB-A1F5-4593-AA52-70217E05C862}"/>
    <cellStyle name="Normale 6" xfId="30" xr:uid="{945E0AC1-63D5-4CEF-8E48-A0DE3BF92AD4}"/>
    <cellStyle name="Normale_Agribio annuario_2003-1" xfId="1" xr:uid="{477A8DBC-8151-4C8F-84AF-D9EDACCB68CF}"/>
    <cellStyle name="Normale_area_18-64" xfId="13" xr:uid="{3EF79E2F-D2C0-476A-8C60-9BF957182838}"/>
    <cellStyle name="Normale_area_18-64_1" xfId="11" xr:uid="{0BFAC60B-6208-41ED-A70E-F11949F902E5}"/>
    <cellStyle name="Normale_area_65-74" xfId="14" xr:uid="{5E3601D1-A75E-4A26-8E70-345884B2189E}"/>
    <cellStyle name="Normale_area_65-74_1" xfId="12" xr:uid="{2EA53370-13A8-40A9-A719-1D458C5647F0}"/>
    <cellStyle name="Normale_Foglio1" xfId="28" xr:uid="{E99B3EAD-FDB9-45A5-B98D-E7738F42901D}"/>
    <cellStyle name="Normale_Foglio1_1" xfId="9" xr:uid="{8F196866-07F5-4A2F-ACE5-878AA6210FB7}"/>
    <cellStyle name="Normale_Foglio1_1 2" xfId="29" xr:uid="{0432ECA8-EB92-4315-9C51-806524C2820E}"/>
    <cellStyle name="Normale_istruzione 18-64" xfId="20" xr:uid="{C21F84F2-A645-4A87-9AC3-BC7814DF6B98}"/>
    <cellStyle name="Normale_istruzione 64-74" xfId="21" xr:uid="{2D933D52-39FC-4A6B-A44A-F0B36EAEBE92}"/>
    <cellStyle name="Normale_istruzione MADRE" xfId="19" xr:uid="{574EFFD3-3031-4F97-9164-5881293552AF}"/>
    <cellStyle name="Normale_istruzione PADRE" xfId="18" xr:uid="{14C2D788-5B74-47C3-98AF-41415BC05619}"/>
    <cellStyle name="Normale_reddito 18-64" xfId="16" xr:uid="{049CD70C-E997-490D-85D9-0E93446E5146}"/>
    <cellStyle name="Normale_reddito 18-64_1" xfId="15" xr:uid="{DFD986DB-3C9C-4744-AB71-9C7E18048626}"/>
    <cellStyle name="Normale_reddito 65-74" xfId="17" xr:uid="{77A2A666-3A31-4ECF-8CE0-4670C2FA19C7}"/>
    <cellStyle name="Normale_sesso" xfId="10" xr:uid="{37981AAA-0877-4308-8C8D-C4B62CF3B6D0}"/>
    <cellStyle name="Normale_sesso_1" xfId="8" xr:uid="{75F9DBE9-9365-4854-B833-703A82B175A5}"/>
    <cellStyle name="Nota 2" xfId="5" xr:uid="{7350C85D-CE11-40C2-ADF8-0321ECB3CA16}"/>
    <cellStyle name="Percentuale" xfId="27" builtinId="5"/>
    <cellStyle name="Valuta 2" xfId="3" xr:uid="{075BD514-40AB-44CB-BCC8-32E775D491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'f3'!$A$2:$A$6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'f3'!$B$2:$B$6</c:f>
              <c:numCache>
                <c:formatCode>General</c:formatCode>
                <c:ptCount val="5"/>
                <c:pt idx="0">
                  <c:v>9.9</c:v>
                </c:pt>
                <c:pt idx="1">
                  <c:v>10.7</c:v>
                </c:pt>
                <c:pt idx="2">
                  <c:v>11.5</c:v>
                </c:pt>
                <c:pt idx="3">
                  <c:v>11.4</c:v>
                </c:pt>
                <c:pt idx="4">
                  <c:v>12.3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0C-49B7-AE03-273ACB334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3510304"/>
        <c:axId val="633503824"/>
      </c:barChart>
      <c:catAx>
        <c:axId val="63351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3503824"/>
        <c:crosses val="autoZero"/>
        <c:auto val="1"/>
        <c:lblAlgn val="ctr"/>
        <c:lblOffset val="100"/>
        <c:noMultiLvlLbl val="0"/>
      </c:catAx>
      <c:valAx>
        <c:axId val="63350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MIliardi</a:t>
                </a:r>
                <a:r>
                  <a:rPr lang="it-IT" baseline="0"/>
                  <a:t> di euro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3510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Adulti 18 -</a:t>
            </a:r>
            <a:r>
              <a:rPr lang="en-GB" b="1" baseline="0">
                <a:solidFill>
                  <a:schemeClr val="tx1"/>
                </a:solidFill>
              </a:rPr>
              <a:t> 64 </a:t>
            </a:r>
            <a:r>
              <a:rPr lang="en-GB" b="1">
                <a:solidFill>
                  <a:schemeClr val="tx1"/>
                </a:solidFill>
              </a:rPr>
              <a:t>anni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'f9'!$B$2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chemeClr val="tx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2.12933951267401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C19-434D-AF6D-13942C9CB7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'f9'!$A$3:$A$22</c:f>
              <c:strCache>
                <c:ptCount val="20"/>
                <c:pt idx="0">
                  <c:v>*Cereali e prodotti derivati</c:v>
                </c:pt>
                <c:pt idx="1">
                  <c:v>Cereali integrali</c:v>
                </c:pt>
                <c:pt idx="2">
                  <c:v>Verdure e ortaggi freschi e surgelati</c:v>
                </c:pt>
                <c:pt idx="3">
                  <c:v>Patate e tuberi</c:v>
                </c:pt>
                <c:pt idx="4">
                  <c:v>Frutta fresca</c:v>
                </c:pt>
                <c:pt idx="5">
                  <c:v>Legumi</c:v>
                </c:pt>
                <c:pt idx="6">
                  <c:v>Frutta secca a guscio e semi</c:v>
                </c:pt>
                <c:pt idx="7">
                  <c:v>Uova</c:v>
                </c:pt>
                <c:pt idx="8">
                  <c:v>*Carne rossa</c:v>
                </c:pt>
                <c:pt idx="9">
                  <c:v>*Carne processata</c:v>
                </c:pt>
                <c:pt idx="10">
                  <c:v>Pesce e frutti di mare</c:v>
                </c:pt>
                <c:pt idx="11">
                  <c:v>*Latte, yogurt e latti fermentati</c:v>
                </c:pt>
                <c:pt idx="12">
                  <c:v>*Formaggi</c:v>
                </c:pt>
                <c:pt idx="13">
                  <c:v>Olio di oliva extravergine</c:v>
                </c:pt>
                <c:pt idx="14">
                  <c:v>*Altri oli e grassi</c:v>
                </c:pt>
                <c:pt idx="15">
                  <c:v>*Dolci e snack dolci</c:v>
                </c:pt>
                <c:pt idx="16">
                  <c:v>Prodotti dolciari</c:v>
                </c:pt>
                <c:pt idx="17">
                  <c:v>Bevande analcoliche zuccherate o edulcorate</c:v>
                </c:pt>
                <c:pt idx="18">
                  <c:v>Succhi di frutta e verdura</c:v>
                </c:pt>
                <c:pt idx="19">
                  <c:v>*Bevande alcoliche</c:v>
                </c:pt>
              </c:strCache>
            </c:strRef>
          </c:cat>
          <c:val>
            <c:numRef>
              <c:f>'f9'!$B$3:$B$22</c:f>
              <c:numCache>
                <c:formatCode>0.0</c:formatCode>
                <c:ptCount val="20"/>
                <c:pt idx="0">
                  <c:v>239.2513152663204</c:v>
                </c:pt>
                <c:pt idx="1">
                  <c:v>26.251841178866506</c:v>
                </c:pt>
                <c:pt idx="2" formatCode="#,##0.0">
                  <c:v>194.79260309990707</c:v>
                </c:pt>
                <c:pt idx="3" formatCode="#,##0.0">
                  <c:v>54.6</c:v>
                </c:pt>
                <c:pt idx="4" formatCode="#,##0.0">
                  <c:v>189.30269943558704</c:v>
                </c:pt>
                <c:pt idx="5" formatCode="#,##0.0">
                  <c:v>10.302312056324913</c:v>
                </c:pt>
                <c:pt idx="6" formatCode="#,##0.0">
                  <c:v>6.3652548586058399</c:v>
                </c:pt>
                <c:pt idx="7" formatCode="#,##0.0">
                  <c:v>16.620376614686393</c:v>
                </c:pt>
                <c:pt idx="8" formatCode="#,##0.0">
                  <c:v>69.500253273012916</c:v>
                </c:pt>
                <c:pt idx="9" formatCode="#,##0.0">
                  <c:v>32.443368148492979</c:v>
                </c:pt>
                <c:pt idx="10" formatCode="#,##0.0">
                  <c:v>40.012141423251485</c:v>
                </c:pt>
                <c:pt idx="11" formatCode="#,##0.0">
                  <c:v>104.47722812172699</c:v>
                </c:pt>
                <c:pt idx="12" formatCode="#,##0.0">
                  <c:v>53.754608256720573</c:v>
                </c:pt>
                <c:pt idx="13" formatCode="#,##0.0">
                  <c:v>17.949440678459215</c:v>
                </c:pt>
                <c:pt idx="14" formatCode="#,##0.0">
                  <c:v>18.42219437332712</c:v>
                </c:pt>
                <c:pt idx="15" formatCode="#,##0.0">
                  <c:v>41.187723146747345</c:v>
                </c:pt>
                <c:pt idx="16" formatCode="#,##0.0">
                  <c:v>30.545017892470604</c:v>
                </c:pt>
                <c:pt idx="17" formatCode="#,##0.0">
                  <c:v>68.73647154660766</c:v>
                </c:pt>
                <c:pt idx="18" formatCode="#,##0.0">
                  <c:v>17.876253927615512</c:v>
                </c:pt>
                <c:pt idx="19" formatCode="#,##0.00">
                  <c:v>172.61325541138143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19-434D-AF6D-13942C9CB7A3}"/>
            </c:ext>
          </c:extLst>
        </c:ser>
        <c:ser>
          <c:idx val="1"/>
          <c:order val="1"/>
          <c:tx>
            <c:strRef>
              <c:f>'f9'!$C$2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2.2232107993334489E-2"/>
                  <c:y val="5.912180221938351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7836661648274044E-2"/>
                      <c:h val="1.700315274778627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EC19-434D-AF6D-13942C9CB7A3}"/>
                </c:ext>
              </c:extLst>
            </c:dLbl>
            <c:dLbl>
              <c:idx val="18"/>
              <c:layout>
                <c:manualLayout>
                  <c:x val="6.4772672855293353E-2"/>
                  <c:y val="1.2897271427462263E-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C19-434D-AF6D-13942C9CB7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'f9'!$A$3:$A$22</c:f>
              <c:strCache>
                <c:ptCount val="20"/>
                <c:pt idx="0">
                  <c:v>*Cereali e prodotti derivati</c:v>
                </c:pt>
                <c:pt idx="1">
                  <c:v>Cereali integrali</c:v>
                </c:pt>
                <c:pt idx="2">
                  <c:v>Verdure e ortaggi freschi e surgelati</c:v>
                </c:pt>
                <c:pt idx="3">
                  <c:v>Patate e tuberi</c:v>
                </c:pt>
                <c:pt idx="4">
                  <c:v>Frutta fresca</c:v>
                </c:pt>
                <c:pt idx="5">
                  <c:v>Legumi</c:v>
                </c:pt>
                <c:pt idx="6">
                  <c:v>Frutta secca a guscio e semi</c:v>
                </c:pt>
                <c:pt idx="7">
                  <c:v>Uova</c:v>
                </c:pt>
                <c:pt idx="8">
                  <c:v>*Carne rossa</c:v>
                </c:pt>
                <c:pt idx="9">
                  <c:v>*Carne processata</c:v>
                </c:pt>
                <c:pt idx="10">
                  <c:v>Pesce e frutti di mare</c:v>
                </c:pt>
                <c:pt idx="11">
                  <c:v>*Latte, yogurt e latti fermentati</c:v>
                </c:pt>
                <c:pt idx="12">
                  <c:v>*Formaggi</c:v>
                </c:pt>
                <c:pt idx="13">
                  <c:v>Olio di oliva extravergine</c:v>
                </c:pt>
                <c:pt idx="14">
                  <c:v>*Altri oli e grassi</c:v>
                </c:pt>
                <c:pt idx="15">
                  <c:v>*Dolci e snack dolci</c:v>
                </c:pt>
                <c:pt idx="16">
                  <c:v>Prodotti dolciari</c:v>
                </c:pt>
                <c:pt idx="17">
                  <c:v>Bevande analcoliche zuccherate o edulcorate</c:v>
                </c:pt>
                <c:pt idx="18">
                  <c:v>Succhi di frutta e verdura</c:v>
                </c:pt>
                <c:pt idx="19">
                  <c:v>*Bevande alcoliche</c:v>
                </c:pt>
              </c:strCache>
            </c:strRef>
          </c:cat>
          <c:val>
            <c:numRef>
              <c:f>'f9'!$C$3:$C$22</c:f>
              <c:numCache>
                <c:formatCode>0.0</c:formatCode>
                <c:ptCount val="20"/>
                <c:pt idx="0">
                  <c:v>169.36147843801177</c:v>
                </c:pt>
                <c:pt idx="1">
                  <c:v>18.865130826794154</c:v>
                </c:pt>
                <c:pt idx="2" formatCode="#,##0.0">
                  <c:v>189.13975816530683</c:v>
                </c:pt>
                <c:pt idx="3" formatCode="#,##0.0">
                  <c:v>38.1</c:v>
                </c:pt>
                <c:pt idx="4" formatCode="#,##0.0">
                  <c:v>180.56062931975268</c:v>
                </c:pt>
                <c:pt idx="5" formatCode="#,##0.0">
                  <c:v>11.207678116717767</c:v>
                </c:pt>
                <c:pt idx="6" formatCode="#,##0.0">
                  <c:v>5.3610099776542093</c:v>
                </c:pt>
                <c:pt idx="7" formatCode="#,##0.0">
                  <c:v>12.089003014083039</c:v>
                </c:pt>
                <c:pt idx="8" formatCode="#,##0.0">
                  <c:v>41.393224263368509</c:v>
                </c:pt>
                <c:pt idx="9" formatCode="#,##0.0">
                  <c:v>22.277311749727158</c:v>
                </c:pt>
                <c:pt idx="10" formatCode="#,##0.0">
                  <c:v>35.283229434079864</c:v>
                </c:pt>
                <c:pt idx="11" formatCode="#,##0.0">
                  <c:v>119.84633723951569</c:v>
                </c:pt>
                <c:pt idx="12" formatCode="#,##0.0">
                  <c:v>43.476949410175102</c:v>
                </c:pt>
                <c:pt idx="13" formatCode="#,##0.0">
                  <c:v>15.921576547315915</c:v>
                </c:pt>
                <c:pt idx="14" formatCode="#,##0.0">
                  <c:v>12.722305643610662</c:v>
                </c:pt>
                <c:pt idx="15" formatCode="#,##0.0">
                  <c:v>32.746606038559435</c:v>
                </c:pt>
                <c:pt idx="16" formatCode="#,##0.0">
                  <c:v>27.686272150912036</c:v>
                </c:pt>
                <c:pt idx="17" formatCode="#,##0.0">
                  <c:v>52.205509795769906</c:v>
                </c:pt>
                <c:pt idx="18" formatCode="#,##0.0">
                  <c:v>9.2416593046822264</c:v>
                </c:pt>
                <c:pt idx="19" formatCode="#,##0.00">
                  <c:v>61.596698279894042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C19-434D-AF6D-13942C9CB7A3}"/>
            </c:ext>
          </c:extLst>
        </c:ser>
        <c:ser>
          <c:idx val="2"/>
          <c:order val="2"/>
          <c:tx>
            <c:strRef>
              <c:f>'f9'!$D$2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'f9'!$A$3:$A$22</c:f>
              <c:strCache>
                <c:ptCount val="20"/>
                <c:pt idx="0">
                  <c:v>*Cereali e prodotti derivati</c:v>
                </c:pt>
                <c:pt idx="1">
                  <c:v>Cereali integrali</c:v>
                </c:pt>
                <c:pt idx="2">
                  <c:v>Verdure e ortaggi freschi e surgelati</c:v>
                </c:pt>
                <c:pt idx="3">
                  <c:v>Patate e tuberi</c:v>
                </c:pt>
                <c:pt idx="4">
                  <c:v>Frutta fresca</c:v>
                </c:pt>
                <c:pt idx="5">
                  <c:v>Legumi</c:v>
                </c:pt>
                <c:pt idx="6">
                  <c:v>Frutta secca a guscio e semi</c:v>
                </c:pt>
                <c:pt idx="7">
                  <c:v>Uova</c:v>
                </c:pt>
                <c:pt idx="8">
                  <c:v>*Carne rossa</c:v>
                </c:pt>
                <c:pt idx="9">
                  <c:v>*Carne processata</c:v>
                </c:pt>
                <c:pt idx="10">
                  <c:v>Pesce e frutti di mare</c:v>
                </c:pt>
                <c:pt idx="11">
                  <c:v>*Latte, yogurt e latti fermentati</c:v>
                </c:pt>
                <c:pt idx="12">
                  <c:v>*Formaggi</c:v>
                </c:pt>
                <c:pt idx="13">
                  <c:v>Olio di oliva extravergine</c:v>
                </c:pt>
                <c:pt idx="14">
                  <c:v>*Altri oli e grassi</c:v>
                </c:pt>
                <c:pt idx="15">
                  <c:v>*Dolci e snack dolci</c:v>
                </c:pt>
                <c:pt idx="16">
                  <c:v>Prodotti dolciari</c:v>
                </c:pt>
                <c:pt idx="17">
                  <c:v>Bevande analcoliche zuccherate o edulcorate</c:v>
                </c:pt>
                <c:pt idx="18">
                  <c:v>Succhi di frutta e verdura</c:v>
                </c:pt>
                <c:pt idx="19">
                  <c:v>*Bevande alcoliche</c:v>
                </c:pt>
              </c:strCache>
            </c:strRef>
          </c:cat>
          <c:val>
            <c:numRef>
              <c:f>'f9'!$D$3:$D$22</c:f>
              <c:numCache>
                <c:formatCode>0.0</c:formatCode>
                <c:ptCount val="20"/>
                <c:pt idx="0">
                  <c:v>202.33319700649614</c:v>
                </c:pt>
                <c:pt idx="1">
                  <c:v>22.3499370007412</c:v>
                </c:pt>
                <c:pt idx="2" formatCode="#,##0.0">
                  <c:v>191.80658385489562</c:v>
                </c:pt>
                <c:pt idx="3" formatCode="#,##0.0">
                  <c:v>45.9</c:v>
                </c:pt>
                <c:pt idx="4" formatCode="#,##0.0">
                  <c:v>184.68484950177051</c:v>
                </c:pt>
                <c:pt idx="5" formatCode="#,##0.0">
                  <c:v>10.780556287573088</c:v>
                </c:pt>
                <c:pt idx="6" formatCode="#,##0.0">
                  <c:v>5.8347795712207242</c:v>
                </c:pt>
                <c:pt idx="7" formatCode="#,##0.0">
                  <c:v>14.226755538170124</c:v>
                </c:pt>
                <c:pt idx="8" formatCode="#,##0.0">
                  <c:v>54.6531929849845</c:v>
                </c:pt>
                <c:pt idx="9" formatCode="#,##0.0">
                  <c:v>27.073321666803924</c:v>
                </c:pt>
                <c:pt idx="10" formatCode="#,##0.0">
                  <c:v>37.514174050893509</c:v>
                </c:pt>
                <c:pt idx="11" formatCode="#,##0.0">
                  <c:v>112.59569875648521</c:v>
                </c:pt>
                <c:pt idx="12" formatCode="#,##0.0">
                  <c:v>48.325609679101788</c:v>
                </c:pt>
                <c:pt idx="13" formatCode="#,##0.0">
                  <c:v>16.878255922479369</c:v>
                </c:pt>
                <c:pt idx="14" formatCode="#,##0.0">
                  <c:v>15.411325043234786</c:v>
                </c:pt>
                <c:pt idx="15" formatCode="#,##0.0">
                  <c:v>36.728846523374159</c:v>
                </c:pt>
                <c:pt idx="16" formatCode="#,##0.0">
                  <c:v>29.034934049795485</c:v>
                </c:pt>
                <c:pt idx="17" formatCode="#,##0.0">
                  <c:v>60.004272008564605</c:v>
                </c:pt>
                <c:pt idx="18" formatCode="#,##0.0">
                  <c:v>13.315176095967502</c:v>
                </c:pt>
                <c:pt idx="19" formatCode="#,##0.00">
                  <c:v>113.97064625710297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C19-434D-AF6D-13942C9CB7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36911199"/>
        <c:axId val="1136911679"/>
      </c:barChart>
      <c:catAx>
        <c:axId val="1136911199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911679"/>
        <c:crosses val="autoZero"/>
        <c:auto val="1"/>
        <c:lblAlgn val="ctr"/>
        <c:lblOffset val="100"/>
        <c:noMultiLvlLbl val="0"/>
      </c:catAx>
      <c:valAx>
        <c:axId val="1136911679"/>
        <c:scaling>
          <c:orientation val="minMax"/>
          <c:max val="240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g/die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911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 horizontalDpi="-1" verticalDpi="-1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'f10'!$B$2</c:f>
              <c:strCache>
                <c:ptCount val="1"/>
                <c:pt idx="0">
                  <c:v>fino a 12000 euro</c:v>
                </c:pt>
              </c:strCache>
            </c:strRef>
          </c:tx>
          <c:spPr>
            <a:solidFill>
              <a:schemeClr val="tx2">
                <a:lumMod val="10000"/>
                <a:lumOff val="9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-3.507825597140679E-17"/>
                  <c:y val="7.63099901674277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5A8-4E40-8310-0F2A5C593A6D}"/>
                </c:ext>
              </c:extLst>
            </c:dLbl>
            <c:dLbl>
              <c:idx val="2"/>
              <c:layout>
                <c:manualLayout>
                  <c:x val="3.7924963965685074E-3"/>
                  <c:y val="2.01654593651336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A8-4E40-8310-0F2A5C593A6D}"/>
                </c:ext>
              </c:extLst>
            </c:dLbl>
            <c:dLbl>
              <c:idx val="19"/>
              <c:layout>
                <c:manualLayout>
                  <c:x val="9.5669075995672142E-4"/>
                  <c:y val="1.83143976401826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5A8-4E40-8310-0F2A5C593A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'f10'!$A$3:$A$22</c:f>
              <c:strCache>
                <c:ptCount val="20"/>
                <c:pt idx="0">
                  <c:v>*Cereali e prodotti derivati</c:v>
                </c:pt>
                <c:pt idx="1">
                  <c:v>Cereali integrali</c:v>
                </c:pt>
                <c:pt idx="2">
                  <c:v>*Verdure e ortaggi freschi e surgelati</c:v>
                </c:pt>
                <c:pt idx="3">
                  <c:v>Patate e tuberi</c:v>
                </c:pt>
                <c:pt idx="4">
                  <c:v>Frutta fresca</c:v>
                </c:pt>
                <c:pt idx="5">
                  <c:v>Legumi</c:v>
                </c:pt>
                <c:pt idx="6">
                  <c:v>Frutta secca a guscio e semi</c:v>
                </c:pt>
                <c:pt idx="7">
                  <c:v>Uova</c:v>
                </c:pt>
                <c:pt idx="8">
                  <c:v>Carne rossa</c:v>
                </c:pt>
                <c:pt idx="9">
                  <c:v>Carne processata</c:v>
                </c:pt>
                <c:pt idx="10">
                  <c:v>Pesce e frutti di mare</c:v>
                </c:pt>
                <c:pt idx="11">
                  <c:v>Latte, yogurt e latti fermentati</c:v>
                </c:pt>
                <c:pt idx="12">
                  <c:v>Formaggi</c:v>
                </c:pt>
                <c:pt idx="13">
                  <c:v>*Olio di oliva extravergine</c:v>
                </c:pt>
                <c:pt idx="14">
                  <c:v>Altri oli e grassi</c:v>
                </c:pt>
                <c:pt idx="15">
                  <c:v>Dolci e snack dolci</c:v>
                </c:pt>
                <c:pt idx="16">
                  <c:v>Prodotti dolciari</c:v>
                </c:pt>
                <c:pt idx="17">
                  <c:v>Bevande analcoliche zuccherate o edulcorate</c:v>
                </c:pt>
                <c:pt idx="18">
                  <c:v>Succhi di frutta e verdura</c:v>
                </c:pt>
                <c:pt idx="19">
                  <c:v>*Bevande alcoliche</c:v>
                </c:pt>
              </c:strCache>
            </c:strRef>
          </c:cat>
          <c:val>
            <c:numRef>
              <c:f>'f10'!$B$3:$B$22</c:f>
              <c:numCache>
                <c:formatCode>0.0</c:formatCode>
                <c:ptCount val="20"/>
                <c:pt idx="0">
                  <c:v>176.19782597076767</c:v>
                </c:pt>
                <c:pt idx="1">
                  <c:v>14.614977734235843</c:v>
                </c:pt>
                <c:pt idx="2" formatCode="#,##0.00">
                  <c:v>167.31921584431777</c:v>
                </c:pt>
                <c:pt idx="3" formatCode="#,##0.00">
                  <c:v>60.090986818667631</c:v>
                </c:pt>
                <c:pt idx="4" formatCode="#,##0.00">
                  <c:v>181.58008104738158</c:v>
                </c:pt>
                <c:pt idx="5" formatCode="#,##0.00">
                  <c:v>15.254383683648021</c:v>
                </c:pt>
                <c:pt idx="6" formatCode="#,##0.00">
                  <c:v>3.7570840755254711</c:v>
                </c:pt>
                <c:pt idx="7" formatCode="#,##0.00">
                  <c:v>11.572044887780548</c:v>
                </c:pt>
                <c:pt idx="8" formatCode="#,##0.00">
                  <c:v>37.997436765229786</c:v>
                </c:pt>
                <c:pt idx="9" formatCode="#,##0.00">
                  <c:v>19.92107588172426</c:v>
                </c:pt>
                <c:pt idx="10" formatCode="#,##0.00">
                  <c:v>50.272666547915925</c:v>
                </c:pt>
                <c:pt idx="11" formatCode="#,##0.00">
                  <c:v>111.03018881368007</c:v>
                </c:pt>
                <c:pt idx="12" formatCode="#,##0.00">
                  <c:v>49.206758995368723</c:v>
                </c:pt>
                <c:pt idx="13" formatCode="#,##0.00">
                  <c:v>15.480239579622371</c:v>
                </c:pt>
                <c:pt idx="14" formatCode="#,##0.00">
                  <c:v>13.506372461702888</c:v>
                </c:pt>
                <c:pt idx="15" formatCode="#,##0.00">
                  <c:v>33.223762023512649</c:v>
                </c:pt>
                <c:pt idx="16" formatCode="#,##0.00">
                  <c:v>36.379545778411114</c:v>
                </c:pt>
                <c:pt idx="17" formatCode="#,##0.00">
                  <c:v>56.02336123975774</c:v>
                </c:pt>
                <c:pt idx="18" formatCode="#,##0.00">
                  <c:v>17.953776273601708</c:v>
                </c:pt>
                <c:pt idx="19" formatCode="#,##0.00">
                  <c:v>47.041881011756324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5A8-4E40-8310-0F2A5C593A6D}"/>
            </c:ext>
          </c:extLst>
        </c:ser>
        <c:ser>
          <c:idx val="1"/>
          <c:order val="1"/>
          <c:tx>
            <c:strRef>
              <c:f>'f10'!$C$2</c:f>
              <c:strCache>
                <c:ptCount val="1"/>
                <c:pt idx="0">
                  <c:v>12.000-24.000</c:v>
                </c:pt>
              </c:strCache>
            </c:strRef>
          </c:tx>
          <c:spPr>
            <a:solidFill>
              <a:schemeClr val="tx2">
                <a:lumMod val="25000"/>
                <a:lumOff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4.7208069417017905E-2"/>
                  <c:y val="9.307135091600164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5A8-4E40-8310-0F2A5C593A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'f10'!$A$3:$A$22</c:f>
              <c:strCache>
                <c:ptCount val="20"/>
                <c:pt idx="0">
                  <c:v>*Cereali e prodotti derivati</c:v>
                </c:pt>
                <c:pt idx="1">
                  <c:v>Cereali integrali</c:v>
                </c:pt>
                <c:pt idx="2">
                  <c:v>*Verdure e ortaggi freschi e surgelati</c:v>
                </c:pt>
                <c:pt idx="3">
                  <c:v>Patate e tuberi</c:v>
                </c:pt>
                <c:pt idx="4">
                  <c:v>Frutta fresca</c:v>
                </c:pt>
                <c:pt idx="5">
                  <c:v>Legumi</c:v>
                </c:pt>
                <c:pt idx="6">
                  <c:v>Frutta secca a guscio e semi</c:v>
                </c:pt>
                <c:pt idx="7">
                  <c:v>Uova</c:v>
                </c:pt>
                <c:pt idx="8">
                  <c:v>Carne rossa</c:v>
                </c:pt>
                <c:pt idx="9">
                  <c:v>Carne processata</c:v>
                </c:pt>
                <c:pt idx="10">
                  <c:v>Pesce e frutti di mare</c:v>
                </c:pt>
                <c:pt idx="11">
                  <c:v>Latte, yogurt e latti fermentati</c:v>
                </c:pt>
                <c:pt idx="12">
                  <c:v>Formaggi</c:v>
                </c:pt>
                <c:pt idx="13">
                  <c:v>*Olio di oliva extravergine</c:v>
                </c:pt>
                <c:pt idx="14">
                  <c:v>Altri oli e grassi</c:v>
                </c:pt>
                <c:pt idx="15">
                  <c:v>Dolci e snack dolci</c:v>
                </c:pt>
                <c:pt idx="16">
                  <c:v>Prodotti dolciari</c:v>
                </c:pt>
                <c:pt idx="17">
                  <c:v>Bevande analcoliche zuccherate o edulcorate</c:v>
                </c:pt>
                <c:pt idx="18">
                  <c:v>Succhi di frutta e verdura</c:v>
                </c:pt>
                <c:pt idx="19">
                  <c:v>*Bevande alcoliche</c:v>
                </c:pt>
              </c:strCache>
            </c:strRef>
          </c:cat>
          <c:val>
            <c:numRef>
              <c:f>'f10'!$C$3:$C$22</c:f>
              <c:numCache>
                <c:formatCode>0.0</c:formatCode>
                <c:ptCount val="20"/>
                <c:pt idx="0">
                  <c:v>217.02224771607263</c:v>
                </c:pt>
                <c:pt idx="1">
                  <c:v>31.123283901796011</c:v>
                </c:pt>
                <c:pt idx="2" formatCode="#,##0.00">
                  <c:v>158.92372687702516</c:v>
                </c:pt>
                <c:pt idx="3" formatCode="#,##0.00">
                  <c:v>51.983856483769976</c:v>
                </c:pt>
                <c:pt idx="4" formatCode="#,##0.00">
                  <c:v>191.46495194156091</c:v>
                </c:pt>
                <c:pt idx="5" formatCode="#,##0.00">
                  <c:v>11.494147031361562</c:v>
                </c:pt>
                <c:pt idx="6" formatCode="#,##0.00">
                  <c:v>6.111067171966825</c:v>
                </c:pt>
                <c:pt idx="7" formatCode="#,##0.00">
                  <c:v>16.110789806118529</c:v>
                </c:pt>
                <c:pt idx="8" formatCode="#,##0.00">
                  <c:v>54.58626222057449</c:v>
                </c:pt>
                <c:pt idx="9" formatCode="#,##0.00">
                  <c:v>31.726217114296691</c:v>
                </c:pt>
                <c:pt idx="10" formatCode="#,##0.00">
                  <c:v>37.618474213214704</c:v>
                </c:pt>
                <c:pt idx="11" formatCode="#,##0.00">
                  <c:v>112.07394793211402</c:v>
                </c:pt>
                <c:pt idx="12" formatCode="#,##0.00">
                  <c:v>51.916426923710667</c:v>
                </c:pt>
                <c:pt idx="13" formatCode="#,##0.00">
                  <c:v>14.768154006700714</c:v>
                </c:pt>
                <c:pt idx="14" formatCode="#,##0.00">
                  <c:v>17.801242653924319</c:v>
                </c:pt>
                <c:pt idx="15" formatCode="#,##0.00">
                  <c:v>39.928626901741097</c:v>
                </c:pt>
                <c:pt idx="16" formatCode="#,##0.00">
                  <c:v>31.323335804910212</c:v>
                </c:pt>
                <c:pt idx="17" formatCode="#,##0.00">
                  <c:v>71.999835228208923</c:v>
                </c:pt>
                <c:pt idx="18" formatCode="#,##0.00">
                  <c:v>19.371560388861415</c:v>
                </c:pt>
                <c:pt idx="19" formatCode="#,##0.00">
                  <c:v>118.50342835173285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5A8-4E40-8310-0F2A5C593A6D}"/>
            </c:ext>
          </c:extLst>
        </c:ser>
        <c:ser>
          <c:idx val="2"/>
          <c:order val="2"/>
          <c:tx>
            <c:strRef>
              <c:f>'f10'!$D$2</c:f>
              <c:strCache>
                <c:ptCount val="1"/>
                <c:pt idx="0">
                  <c:v>24.000 - 36.000</c:v>
                </c:pt>
              </c:strCache>
            </c:strRef>
          </c:tx>
          <c:spPr>
            <a:solidFill>
              <a:schemeClr val="tx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6-E5A8-4E40-8310-0F2A5C593A6D}"/>
                </c:ext>
              </c:extLst>
            </c:dLbl>
            <c:dLbl>
              <c:idx val="10"/>
              <c:layout>
                <c:manualLayout>
                  <c:x val="4.2665584461395706E-2"/>
                  <c:y val="-3.102378363866664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A8-4E40-8310-0F2A5C593A6D}"/>
                </c:ext>
              </c:extLst>
            </c:dLbl>
            <c:dLbl>
              <c:idx val="18"/>
              <c:layout>
                <c:manualLayout>
                  <c:x val="5.1198701353674783E-2"/>
                  <c:y val="-1.551189181933360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5A8-4E40-8310-0F2A5C593A6D}"/>
                </c:ext>
              </c:extLst>
            </c:dLbl>
            <c:dLbl>
              <c:idx val="19"/>
              <c:layout>
                <c:manualLayout>
                  <c:x val="5.4531373317533119E-2"/>
                  <c:y val="1.52619980334855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A8-4E40-8310-0F2A5C593A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'f10'!$A$3:$A$22</c:f>
              <c:strCache>
                <c:ptCount val="20"/>
                <c:pt idx="0">
                  <c:v>*Cereali e prodotti derivati</c:v>
                </c:pt>
                <c:pt idx="1">
                  <c:v>Cereali integrali</c:v>
                </c:pt>
                <c:pt idx="2">
                  <c:v>*Verdure e ortaggi freschi e surgelati</c:v>
                </c:pt>
                <c:pt idx="3">
                  <c:v>Patate e tuberi</c:v>
                </c:pt>
                <c:pt idx="4">
                  <c:v>Frutta fresca</c:v>
                </c:pt>
                <c:pt idx="5">
                  <c:v>Legumi</c:v>
                </c:pt>
                <c:pt idx="6">
                  <c:v>Frutta secca a guscio e semi</c:v>
                </c:pt>
                <c:pt idx="7">
                  <c:v>Uova</c:v>
                </c:pt>
                <c:pt idx="8">
                  <c:v>Carne rossa</c:v>
                </c:pt>
                <c:pt idx="9">
                  <c:v>Carne processata</c:v>
                </c:pt>
                <c:pt idx="10">
                  <c:v>Pesce e frutti di mare</c:v>
                </c:pt>
                <c:pt idx="11">
                  <c:v>Latte, yogurt e latti fermentati</c:v>
                </c:pt>
                <c:pt idx="12">
                  <c:v>Formaggi</c:v>
                </c:pt>
                <c:pt idx="13">
                  <c:v>*Olio di oliva extravergine</c:v>
                </c:pt>
                <c:pt idx="14">
                  <c:v>Altri oli e grassi</c:v>
                </c:pt>
                <c:pt idx="15">
                  <c:v>Dolci e snack dolci</c:v>
                </c:pt>
                <c:pt idx="16">
                  <c:v>Prodotti dolciari</c:v>
                </c:pt>
                <c:pt idx="17">
                  <c:v>Bevande analcoliche zuccherate o edulcorate</c:v>
                </c:pt>
                <c:pt idx="18">
                  <c:v>Succhi di frutta e verdura</c:v>
                </c:pt>
                <c:pt idx="19">
                  <c:v>*Bevande alcoliche</c:v>
                </c:pt>
              </c:strCache>
            </c:strRef>
          </c:cat>
          <c:val>
            <c:numRef>
              <c:f>'f10'!$D$3:$D$22</c:f>
              <c:numCache>
                <c:formatCode>0.0</c:formatCode>
                <c:ptCount val="20"/>
                <c:pt idx="0">
                  <c:v>204.24987261465358</c:v>
                </c:pt>
                <c:pt idx="1">
                  <c:v>25.199423420074346</c:v>
                </c:pt>
                <c:pt idx="2" formatCode="#,##0.00">
                  <c:v>179.58551910780679</c:v>
                </c:pt>
                <c:pt idx="3" formatCode="#,##0.00">
                  <c:v>41.627645353159835</c:v>
                </c:pt>
                <c:pt idx="4" formatCode="#,##0.00">
                  <c:v>181.48771524163564</c:v>
                </c:pt>
                <c:pt idx="5" formatCode="#,##0.00">
                  <c:v>11.129238289962823</c:v>
                </c:pt>
                <c:pt idx="6" formatCode="#,##0.00">
                  <c:v>5.2189513011152426</c:v>
                </c:pt>
                <c:pt idx="7" formatCode="#,##0.00">
                  <c:v>11.216968029739769</c:v>
                </c:pt>
                <c:pt idx="8" formatCode="#,##0.00">
                  <c:v>53.162934516728612</c:v>
                </c:pt>
                <c:pt idx="9" formatCode="#,##0.00">
                  <c:v>31.915599256505566</c:v>
                </c:pt>
                <c:pt idx="10" formatCode="#,##0.00">
                  <c:v>34.887367286245357</c:v>
                </c:pt>
                <c:pt idx="11" formatCode="#,##0.00">
                  <c:v>121.28489851301111</c:v>
                </c:pt>
                <c:pt idx="12" formatCode="#,##0.00">
                  <c:v>44.984179182156154</c:v>
                </c:pt>
                <c:pt idx="13" formatCode="#,##0.00">
                  <c:v>18.021087732342004</c:v>
                </c:pt>
                <c:pt idx="14" formatCode="#,##0.00">
                  <c:v>14.328105947955383</c:v>
                </c:pt>
                <c:pt idx="15" formatCode="#,##0.00">
                  <c:v>34.072808550185883</c:v>
                </c:pt>
                <c:pt idx="16" formatCode="#,##0.00">
                  <c:v>27.960253903345706</c:v>
                </c:pt>
                <c:pt idx="17" formatCode="#,##0.00">
                  <c:v>61.991985130111487</c:v>
                </c:pt>
                <c:pt idx="18" formatCode="#,##0.00">
                  <c:v>10.102193308550186</c:v>
                </c:pt>
                <c:pt idx="19" formatCode="#,##0.00">
                  <c:v>104.96932565055766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5A8-4E40-8310-0F2A5C593A6D}"/>
            </c:ext>
          </c:extLst>
        </c:ser>
        <c:ser>
          <c:idx val="3"/>
          <c:order val="3"/>
          <c:tx>
            <c:strRef>
              <c:f>'f10'!$E$2</c:f>
              <c:strCache>
                <c:ptCount val="1"/>
                <c:pt idx="0">
                  <c:v>più di 36.000 euro</c:v>
                </c:pt>
              </c:strCache>
            </c:strRef>
          </c:tx>
          <c:spPr>
            <a:solidFill>
              <a:schemeClr val="tx2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4.4419838011131273E-2"/>
                  <c:y val="-6.2047567277333862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A8-4E40-8310-0F2A5C593A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'f10'!$A$3:$A$22</c:f>
              <c:strCache>
                <c:ptCount val="20"/>
                <c:pt idx="0">
                  <c:v>*Cereali e prodotti derivati</c:v>
                </c:pt>
                <c:pt idx="1">
                  <c:v>Cereali integrali</c:v>
                </c:pt>
                <c:pt idx="2">
                  <c:v>*Verdure e ortaggi freschi e surgelati</c:v>
                </c:pt>
                <c:pt idx="3">
                  <c:v>Patate e tuberi</c:v>
                </c:pt>
                <c:pt idx="4">
                  <c:v>Frutta fresca</c:v>
                </c:pt>
                <c:pt idx="5">
                  <c:v>Legumi</c:v>
                </c:pt>
                <c:pt idx="6">
                  <c:v>Frutta secca a guscio e semi</c:v>
                </c:pt>
                <c:pt idx="7">
                  <c:v>Uova</c:v>
                </c:pt>
                <c:pt idx="8">
                  <c:v>Carne rossa</c:v>
                </c:pt>
                <c:pt idx="9">
                  <c:v>Carne processata</c:v>
                </c:pt>
                <c:pt idx="10">
                  <c:v>Pesce e frutti di mare</c:v>
                </c:pt>
                <c:pt idx="11">
                  <c:v>Latte, yogurt e latti fermentati</c:v>
                </c:pt>
                <c:pt idx="12">
                  <c:v>Formaggi</c:v>
                </c:pt>
                <c:pt idx="13">
                  <c:v>*Olio di oliva extravergine</c:v>
                </c:pt>
                <c:pt idx="14">
                  <c:v>Altri oli e grassi</c:v>
                </c:pt>
                <c:pt idx="15">
                  <c:v>Dolci e snack dolci</c:v>
                </c:pt>
                <c:pt idx="16">
                  <c:v>Prodotti dolciari</c:v>
                </c:pt>
                <c:pt idx="17">
                  <c:v>Bevande analcoliche zuccherate o edulcorate</c:v>
                </c:pt>
                <c:pt idx="18">
                  <c:v>Succhi di frutta e verdura</c:v>
                </c:pt>
                <c:pt idx="19">
                  <c:v>*Bevande alcoliche</c:v>
                </c:pt>
              </c:strCache>
            </c:strRef>
          </c:cat>
          <c:val>
            <c:numRef>
              <c:f>'f10'!$E$3:$E$22</c:f>
              <c:numCache>
                <c:formatCode>0.0</c:formatCode>
                <c:ptCount val="20"/>
                <c:pt idx="0">
                  <c:v>202.70313642943964</c:v>
                </c:pt>
                <c:pt idx="1">
                  <c:v>22.852317183755432</c:v>
                </c:pt>
                <c:pt idx="2" formatCode="#,##0.00">
                  <c:v>229.20413167951284</c:v>
                </c:pt>
                <c:pt idx="3" formatCode="#,##0.00">
                  <c:v>43.266250728674187</c:v>
                </c:pt>
                <c:pt idx="4" formatCode="#,##0.00">
                  <c:v>200.98802254031995</c:v>
                </c:pt>
                <c:pt idx="5" formatCode="#,##0.00">
                  <c:v>9.8044607811386779</c:v>
                </c:pt>
                <c:pt idx="6" formatCode="#,##0.00">
                  <c:v>6.6979555022993713</c:v>
                </c:pt>
                <c:pt idx="7" formatCode="#,##0.00">
                  <c:v>12.106334931018845</c:v>
                </c:pt>
                <c:pt idx="8" formatCode="#,##0.00">
                  <c:v>60.39936802901736</c:v>
                </c:pt>
                <c:pt idx="9" formatCode="#,##0.00">
                  <c:v>23.48505278839302</c:v>
                </c:pt>
                <c:pt idx="10" formatCode="#,##0.00">
                  <c:v>44.143823758015401</c:v>
                </c:pt>
                <c:pt idx="11" formatCode="#,##0.00">
                  <c:v>109.96893484033937</c:v>
                </c:pt>
                <c:pt idx="12" formatCode="#,##0.00">
                  <c:v>44.733954595504912</c:v>
                </c:pt>
                <c:pt idx="13" formatCode="#,##0.00">
                  <c:v>19.360889306302209</c:v>
                </c:pt>
                <c:pt idx="14" formatCode="#,##0.00">
                  <c:v>14.368184791761125</c:v>
                </c:pt>
                <c:pt idx="15" formatCode="#,##0.00">
                  <c:v>39.031951551266289</c:v>
                </c:pt>
                <c:pt idx="16" formatCode="#,##0.00">
                  <c:v>27.573036789947537</c:v>
                </c:pt>
                <c:pt idx="17" formatCode="#,##0.00">
                  <c:v>47.580665846233551</c:v>
                </c:pt>
                <c:pt idx="18" formatCode="#,##0.00">
                  <c:v>9.6188872336291169</c:v>
                </c:pt>
                <c:pt idx="19" formatCode="#,##0.00">
                  <c:v>137.70400835546329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5A8-4E40-8310-0F2A5C593A6D}"/>
            </c:ext>
          </c:extLst>
        </c:ser>
        <c:ser>
          <c:idx val="4"/>
          <c:order val="4"/>
          <c:tx>
            <c:strRef>
              <c:f>'f10'!$F$2</c:f>
              <c:strCache>
                <c:ptCount val="1"/>
                <c:pt idx="0">
                  <c:v>non sa/non risponde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1.1531664166590143E-2"/>
                  <c:y val="-1.6912937631784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5A8-4E40-8310-0F2A5C593A6D}"/>
                </c:ext>
              </c:extLst>
            </c:dLbl>
            <c:dLbl>
              <c:idx val="1"/>
              <c:layout>
                <c:manualLayout>
                  <c:x val="1.9133815199134357E-2"/>
                  <c:y val="-4.578599410045663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5A8-4E40-8310-0F2A5C593A6D}"/>
                </c:ext>
              </c:extLst>
            </c:dLbl>
            <c:dLbl>
              <c:idx val="2"/>
              <c:layout>
                <c:manualLayout>
                  <c:x val="4.7834537997836074E-3"/>
                  <c:y val="-1.92055151818376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5A8-4E40-8310-0F2A5C593A6D}"/>
                </c:ext>
              </c:extLst>
            </c:dLbl>
            <c:dLbl>
              <c:idx val="4"/>
              <c:layout>
                <c:manualLayout>
                  <c:x val="3.8267630398267452E-3"/>
                  <c:y val="-1.52619980334855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5A8-4E40-8310-0F2A5C593A6D}"/>
                </c:ext>
              </c:extLst>
            </c:dLbl>
            <c:dLbl>
              <c:idx val="8"/>
              <c:layout>
                <c:manualLayout>
                  <c:x val="6.69683531969705E-3"/>
                  <c:y val="-9.15719882009132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5A8-4E40-8310-0F2A5C593A6D}"/>
                </c:ext>
              </c:extLst>
            </c:dLbl>
            <c:dLbl>
              <c:idx val="10"/>
              <c:layout>
                <c:manualLayout>
                  <c:x val="2.8443722974263806E-2"/>
                  <c:y val="-3.102378363866778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5A8-4E40-8310-0F2A5C593A6D}"/>
                </c:ext>
              </c:extLst>
            </c:dLbl>
            <c:dLbl>
              <c:idx val="19"/>
              <c:layout>
                <c:manualLayout>
                  <c:x val="9.5669075995672142E-4"/>
                  <c:y val="-9.15719882009110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5A8-4E40-8310-0F2A5C593A6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'f10'!$A$3:$A$22</c:f>
              <c:strCache>
                <c:ptCount val="20"/>
                <c:pt idx="0">
                  <c:v>*Cereali e prodotti derivati</c:v>
                </c:pt>
                <c:pt idx="1">
                  <c:v>Cereali integrali</c:v>
                </c:pt>
                <c:pt idx="2">
                  <c:v>*Verdure e ortaggi freschi e surgelati</c:v>
                </c:pt>
                <c:pt idx="3">
                  <c:v>Patate e tuberi</c:v>
                </c:pt>
                <c:pt idx="4">
                  <c:v>Frutta fresca</c:v>
                </c:pt>
                <c:pt idx="5">
                  <c:v>Legumi</c:v>
                </c:pt>
                <c:pt idx="6">
                  <c:v>Frutta secca a guscio e semi</c:v>
                </c:pt>
                <c:pt idx="7">
                  <c:v>Uova</c:v>
                </c:pt>
                <c:pt idx="8">
                  <c:v>Carne rossa</c:v>
                </c:pt>
                <c:pt idx="9">
                  <c:v>Carne processata</c:v>
                </c:pt>
                <c:pt idx="10">
                  <c:v>Pesce e frutti di mare</c:v>
                </c:pt>
                <c:pt idx="11">
                  <c:v>Latte, yogurt e latti fermentati</c:v>
                </c:pt>
                <c:pt idx="12">
                  <c:v>Formaggi</c:v>
                </c:pt>
                <c:pt idx="13">
                  <c:v>*Olio di oliva extravergine</c:v>
                </c:pt>
                <c:pt idx="14">
                  <c:v>Altri oli e grassi</c:v>
                </c:pt>
                <c:pt idx="15">
                  <c:v>Dolci e snack dolci</c:v>
                </c:pt>
                <c:pt idx="16">
                  <c:v>Prodotti dolciari</c:v>
                </c:pt>
                <c:pt idx="17">
                  <c:v>Bevande analcoliche zuccherate o edulcorate</c:v>
                </c:pt>
                <c:pt idx="18">
                  <c:v>Succhi di frutta e verdura</c:v>
                </c:pt>
                <c:pt idx="19">
                  <c:v>*Bevande alcoliche</c:v>
                </c:pt>
              </c:strCache>
            </c:strRef>
          </c:cat>
          <c:val>
            <c:numRef>
              <c:f>'f10'!$F$3:$F$22</c:f>
              <c:numCache>
                <c:formatCode>0.0</c:formatCode>
                <c:ptCount val="20"/>
                <c:pt idx="0">
                  <c:v>194.39430262372363</c:v>
                </c:pt>
                <c:pt idx="1">
                  <c:v>14.574154644393817</c:v>
                </c:pt>
                <c:pt idx="2" formatCode="#,##0.00">
                  <c:v>207.7338647177929</c:v>
                </c:pt>
                <c:pt idx="3" formatCode="#,##0.00">
                  <c:v>41.12096152872693</c:v>
                </c:pt>
                <c:pt idx="4" formatCode="#,##0.00">
                  <c:v>168.86099519109092</c:v>
                </c:pt>
                <c:pt idx="5" formatCode="#,##0.00">
                  <c:v>9.5110351809668412</c:v>
                </c:pt>
                <c:pt idx="6" formatCode="#,##0.00">
                  <c:v>5.9113778790179703</c:v>
                </c:pt>
                <c:pt idx="7" formatCode="#,##0.00">
                  <c:v>16.845997468995193</c:v>
                </c:pt>
                <c:pt idx="8" formatCode="#,##0.00">
                  <c:v>56.224738597823332</c:v>
                </c:pt>
                <c:pt idx="9" formatCode="#,##0.00">
                  <c:v>24.692891672994197</c:v>
                </c:pt>
                <c:pt idx="10" formatCode="#,##0.00">
                  <c:v>31.095698962288015</c:v>
                </c:pt>
                <c:pt idx="11" formatCode="#,##0.00">
                  <c:v>110.83979625411295</c:v>
                </c:pt>
                <c:pt idx="12" formatCode="#,##0.00">
                  <c:v>49.770270311313588</c:v>
                </c:pt>
                <c:pt idx="13" formatCode="#,##0.00">
                  <c:v>16.538637560111372</c:v>
                </c:pt>
                <c:pt idx="14" formatCode="#,##0.00">
                  <c:v>15.289324727916981</c:v>
                </c:pt>
                <c:pt idx="15" formatCode="#,##0.00">
                  <c:v>34.241332067830939</c:v>
                </c:pt>
                <c:pt idx="16" formatCode="#,##0.00">
                  <c:v>26.467057453809169</c:v>
                </c:pt>
                <c:pt idx="17" formatCode="#,##0.00">
                  <c:v>59.629713996456594</c:v>
                </c:pt>
                <c:pt idx="18" formatCode="#,##0.00">
                  <c:v>10.105578334598826</c:v>
                </c:pt>
                <c:pt idx="19" formatCode="#,##0.00">
                  <c:v>116.74816375601115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E5A8-4E40-8310-0F2A5C593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36911199"/>
        <c:axId val="1136911679"/>
      </c:barChart>
      <c:catAx>
        <c:axId val="1136911199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911679"/>
        <c:crosses val="autoZero"/>
        <c:auto val="1"/>
        <c:lblAlgn val="ctr"/>
        <c:lblOffset val="100"/>
        <c:noMultiLvlLbl val="0"/>
      </c:catAx>
      <c:valAx>
        <c:axId val="1136911679"/>
        <c:scaling>
          <c:orientation val="minMax"/>
          <c:max val="230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g/die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911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 horizontalDpi="-1" verticalDpi="-1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Anziani 65 -</a:t>
            </a:r>
            <a:r>
              <a:rPr lang="en-GB" b="1" baseline="0">
                <a:solidFill>
                  <a:schemeClr val="tx1"/>
                </a:solidFill>
              </a:rPr>
              <a:t> 74 </a:t>
            </a:r>
            <a:r>
              <a:rPr lang="en-GB" b="1">
                <a:solidFill>
                  <a:schemeClr val="tx1"/>
                </a:solidFill>
              </a:rPr>
              <a:t>anni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8175490753396466"/>
          <c:y val="8.1067975837282119E-2"/>
          <c:w val="0.48547524166384243"/>
          <c:h val="0.8611348102667293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'f11'!$B$2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chemeClr val="tx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'f11'!$A$3:$A$22</c:f>
              <c:strCache>
                <c:ptCount val="20"/>
                <c:pt idx="0">
                  <c:v>*Cereali e prodotti derivati</c:v>
                </c:pt>
                <c:pt idx="1">
                  <c:v>Cereali integrali</c:v>
                </c:pt>
                <c:pt idx="2">
                  <c:v>Verdure e ortaggi freschi e surgelati</c:v>
                </c:pt>
                <c:pt idx="3">
                  <c:v>Patate e tuberi</c:v>
                </c:pt>
                <c:pt idx="4">
                  <c:v>Frutta fresca</c:v>
                </c:pt>
                <c:pt idx="5">
                  <c:v>Legumi</c:v>
                </c:pt>
                <c:pt idx="6">
                  <c:v>*Frutta secca a guscio e semi</c:v>
                </c:pt>
                <c:pt idx="7">
                  <c:v>Uova</c:v>
                </c:pt>
                <c:pt idx="8">
                  <c:v>Carne rossa</c:v>
                </c:pt>
                <c:pt idx="9">
                  <c:v>Carne processata</c:v>
                </c:pt>
                <c:pt idx="10">
                  <c:v>*Pesce e frutti di mare</c:v>
                </c:pt>
                <c:pt idx="11">
                  <c:v>*Latte, yogurt e latti fermentati</c:v>
                </c:pt>
                <c:pt idx="12">
                  <c:v>Formaggi</c:v>
                </c:pt>
                <c:pt idx="13">
                  <c:v>*Olio di oliva extravergine</c:v>
                </c:pt>
                <c:pt idx="14">
                  <c:v>Altri oli e grassi</c:v>
                </c:pt>
                <c:pt idx="15">
                  <c:v>Dolci e snack dolci</c:v>
                </c:pt>
                <c:pt idx="16">
                  <c:v>Prodotti dolciari</c:v>
                </c:pt>
                <c:pt idx="17">
                  <c:v>Bevande analcoliche zuccherate o edulcorate</c:v>
                </c:pt>
                <c:pt idx="18">
                  <c:v>Succhi di frutta e verdura</c:v>
                </c:pt>
                <c:pt idx="19">
                  <c:v>*Bevande alcoliche</c:v>
                </c:pt>
              </c:strCache>
            </c:strRef>
          </c:cat>
          <c:val>
            <c:numRef>
              <c:f>'f11'!$B$3:$B$22</c:f>
              <c:numCache>
                <c:formatCode>0.0</c:formatCode>
                <c:ptCount val="20"/>
                <c:pt idx="0">
                  <c:v>219.20144038929445</c:v>
                </c:pt>
                <c:pt idx="1">
                  <c:v>18.090718572587189</c:v>
                </c:pt>
                <c:pt idx="2" formatCode="#,##0.0">
                  <c:v>219.12715206812652</c:v>
                </c:pt>
                <c:pt idx="3" formatCode="#,##0.0">
                  <c:v>41.1</c:v>
                </c:pt>
                <c:pt idx="4" formatCode="#,##0.0">
                  <c:v>325.69828548256294</c:v>
                </c:pt>
                <c:pt idx="5" formatCode="#,##0.0">
                  <c:v>13.729178426601781</c:v>
                </c:pt>
                <c:pt idx="6" formatCode="#,##0.0">
                  <c:v>8.5082222222222228</c:v>
                </c:pt>
                <c:pt idx="7" formatCode="#,##0.0">
                  <c:v>16.219748580697484</c:v>
                </c:pt>
                <c:pt idx="8" formatCode="#,##0.0">
                  <c:v>58.537915652879136</c:v>
                </c:pt>
                <c:pt idx="9" formatCode="#,##0.0">
                  <c:v>21.084555555555546</c:v>
                </c:pt>
                <c:pt idx="10" formatCode="#,##0.0">
                  <c:v>52.679441200324412</c:v>
                </c:pt>
                <c:pt idx="11" formatCode="#,##0.0">
                  <c:v>101.25336171938361</c:v>
                </c:pt>
                <c:pt idx="12" formatCode="#,##0.0">
                  <c:v>50.409333333333336</c:v>
                </c:pt>
                <c:pt idx="13" formatCode="#,##0.0">
                  <c:v>22.641316301703164</c:v>
                </c:pt>
                <c:pt idx="14" formatCode="#,##0.0">
                  <c:v>12.43709894566099</c:v>
                </c:pt>
                <c:pt idx="15" formatCode="#,##0.0">
                  <c:v>29.193766423357662</c:v>
                </c:pt>
                <c:pt idx="16" formatCode="#,##0.0">
                  <c:v>19.315859691808594</c:v>
                </c:pt>
                <c:pt idx="17" formatCode="#,##0.0">
                  <c:v>5.0965125709651264</c:v>
                </c:pt>
                <c:pt idx="18" formatCode="#,##0.0">
                  <c:v>9.7891321978913233</c:v>
                </c:pt>
                <c:pt idx="19" formatCode="#,##0.00">
                  <c:v>197.78329197080288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02-4528-A822-20950A12FF1B}"/>
            </c:ext>
          </c:extLst>
        </c:ser>
        <c:ser>
          <c:idx val="1"/>
          <c:order val="1"/>
          <c:tx>
            <c:strRef>
              <c:f>'f11'!$C$2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4.8365957406539956E-2"/>
                  <c:y val="3.241149428983481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02-4528-A822-20950A12FF1B}"/>
                </c:ext>
              </c:extLst>
            </c:dLbl>
            <c:dLbl>
              <c:idx val="5"/>
              <c:layout>
                <c:manualLayout>
                  <c:x val="5.8719920650718682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F02-4528-A822-20950A12FF1B}"/>
                </c:ext>
              </c:extLst>
            </c:dLbl>
            <c:dLbl>
              <c:idx val="6"/>
              <c:layout>
                <c:manualLayout>
                  <c:x val="5.2321537566182526E-2"/>
                  <c:y val="3.241404637599936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02-4528-A822-20950A12FF1B}"/>
                </c:ext>
              </c:extLst>
            </c:dLbl>
            <c:dLbl>
              <c:idx val="7"/>
              <c:layout>
                <c:manualLayout>
                  <c:x val="5.2610272470458318E-2"/>
                  <c:y val="5.9420386435322511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F02-4528-A822-20950A12FF1B}"/>
                </c:ext>
              </c:extLst>
            </c:dLbl>
            <c:dLbl>
              <c:idx val="9"/>
              <c:layout>
                <c:manualLayout>
                  <c:x val="3.8580220932818307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F02-4528-A822-20950A12FF1B}"/>
                </c:ext>
              </c:extLst>
            </c:dLbl>
            <c:dLbl>
              <c:idx val="13"/>
              <c:layout>
                <c:manualLayout>
                  <c:x val="5.0906472448429073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F02-4528-A822-20950A12FF1B}"/>
                </c:ext>
              </c:extLst>
            </c:dLbl>
            <c:dLbl>
              <c:idx val="14"/>
              <c:layout>
                <c:manualLayout>
                  <c:x val="3.1561191865637113E-2"/>
                  <c:y val="1.638528487882049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F02-4528-A822-20950A12FF1B}"/>
                </c:ext>
              </c:extLst>
            </c:dLbl>
            <c:dLbl>
              <c:idx val="17"/>
              <c:layout>
                <c:manualLayout>
                  <c:x val="2.1147851087173843E-2"/>
                  <c:y val="1.620574714491740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F02-4528-A822-20950A12FF1B}"/>
                </c:ext>
              </c:extLst>
            </c:dLbl>
            <c:dLbl>
              <c:idx val="18"/>
              <c:layout>
                <c:manualLayout>
                  <c:x val="4.6525932608789185E-2"/>
                  <c:y val="-1.620447110183394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F02-4528-A822-20950A12FF1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'f11'!$A$3:$A$22</c:f>
              <c:strCache>
                <c:ptCount val="20"/>
                <c:pt idx="0">
                  <c:v>*Cereali e prodotti derivati</c:v>
                </c:pt>
                <c:pt idx="1">
                  <c:v>Cereali integrali</c:v>
                </c:pt>
                <c:pt idx="2">
                  <c:v>Verdure e ortaggi freschi e surgelati</c:v>
                </c:pt>
                <c:pt idx="3">
                  <c:v>Patate e tuberi</c:v>
                </c:pt>
                <c:pt idx="4">
                  <c:v>Frutta fresca</c:v>
                </c:pt>
                <c:pt idx="5">
                  <c:v>Legumi</c:v>
                </c:pt>
                <c:pt idx="6">
                  <c:v>*Frutta secca a guscio e semi</c:v>
                </c:pt>
                <c:pt idx="7">
                  <c:v>Uova</c:v>
                </c:pt>
                <c:pt idx="8">
                  <c:v>Carne rossa</c:v>
                </c:pt>
                <c:pt idx="9">
                  <c:v>Carne processata</c:v>
                </c:pt>
                <c:pt idx="10">
                  <c:v>*Pesce e frutti di mare</c:v>
                </c:pt>
                <c:pt idx="11">
                  <c:v>*Latte, yogurt e latti fermentati</c:v>
                </c:pt>
                <c:pt idx="12">
                  <c:v>Formaggi</c:v>
                </c:pt>
                <c:pt idx="13">
                  <c:v>*Olio di oliva extravergine</c:v>
                </c:pt>
                <c:pt idx="14">
                  <c:v>Altri oli e grassi</c:v>
                </c:pt>
                <c:pt idx="15">
                  <c:v>Dolci e snack dolci</c:v>
                </c:pt>
                <c:pt idx="16">
                  <c:v>Prodotti dolciari</c:v>
                </c:pt>
                <c:pt idx="17">
                  <c:v>Bevande analcoliche zuccherate o edulcorate</c:v>
                </c:pt>
                <c:pt idx="18">
                  <c:v>Succhi di frutta e verdura</c:v>
                </c:pt>
                <c:pt idx="19">
                  <c:v>*Bevande alcoliche</c:v>
                </c:pt>
              </c:strCache>
            </c:strRef>
          </c:cat>
          <c:val>
            <c:numRef>
              <c:f>'f11'!$C$3:$C$22</c:f>
              <c:numCache>
                <c:formatCode>0.0</c:formatCode>
                <c:ptCount val="20"/>
                <c:pt idx="0">
                  <c:v>170.60605069110258</c:v>
                </c:pt>
                <c:pt idx="1">
                  <c:v>18.418958767662726</c:v>
                </c:pt>
                <c:pt idx="2" formatCode="#,##0.0">
                  <c:v>223.50593340282603</c:v>
                </c:pt>
                <c:pt idx="3" formatCode="#,##0.0">
                  <c:v>25.9</c:v>
                </c:pt>
                <c:pt idx="4" formatCode="#,##0.0">
                  <c:v>283.21710794533254</c:v>
                </c:pt>
                <c:pt idx="5" formatCode="#,##0.0">
                  <c:v>8.5311367848042678</c:v>
                </c:pt>
                <c:pt idx="6" formatCode="#,##0.0">
                  <c:v>3.3812659254111672</c:v>
                </c:pt>
                <c:pt idx="7" formatCode="#,##0.0">
                  <c:v>10.784302756543898</c:v>
                </c:pt>
                <c:pt idx="8" formatCode="#,##0.0">
                  <c:v>40.277390548992358</c:v>
                </c:pt>
                <c:pt idx="9" formatCode="#,##0.0">
                  <c:v>21.271142575862871</c:v>
                </c:pt>
                <c:pt idx="10" formatCode="#,##0.0">
                  <c:v>26.843176974750993</c:v>
                </c:pt>
                <c:pt idx="11" formatCode="#,##0.0">
                  <c:v>137.09206393328699</c:v>
                </c:pt>
                <c:pt idx="12" formatCode="#,##0.0">
                  <c:v>43.169854644429002</c:v>
                </c:pt>
                <c:pt idx="13" formatCode="#,##0.0">
                  <c:v>16.692056404910826</c:v>
                </c:pt>
                <c:pt idx="14" formatCode="#,##0.0">
                  <c:v>10.882085939309707</c:v>
                </c:pt>
                <c:pt idx="15" formatCode="#,##0.0">
                  <c:v>26.592527797081313</c:v>
                </c:pt>
                <c:pt idx="16" formatCode="#,##0.0">
                  <c:v>26.547996872828335</c:v>
                </c:pt>
                <c:pt idx="17" formatCode="#,##0.0">
                  <c:v>16.972145008107475</c:v>
                </c:pt>
                <c:pt idx="18" formatCode="#,##0.0">
                  <c:v>2.5712300208478096</c:v>
                </c:pt>
                <c:pt idx="19" formatCode="#,##0.00">
                  <c:v>53.978609566828823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F02-4528-A822-20950A12FF1B}"/>
            </c:ext>
          </c:extLst>
        </c:ser>
        <c:ser>
          <c:idx val="2"/>
          <c:order val="2"/>
          <c:tx>
            <c:strRef>
              <c:f>'f11'!$D$2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'f11'!$A$3:$A$22</c:f>
              <c:strCache>
                <c:ptCount val="20"/>
                <c:pt idx="0">
                  <c:v>*Cereali e prodotti derivati</c:v>
                </c:pt>
                <c:pt idx="1">
                  <c:v>Cereali integrali</c:v>
                </c:pt>
                <c:pt idx="2">
                  <c:v>Verdure e ortaggi freschi e surgelati</c:v>
                </c:pt>
                <c:pt idx="3">
                  <c:v>Patate e tuberi</c:v>
                </c:pt>
                <c:pt idx="4">
                  <c:v>Frutta fresca</c:v>
                </c:pt>
                <c:pt idx="5">
                  <c:v>Legumi</c:v>
                </c:pt>
                <c:pt idx="6">
                  <c:v>*Frutta secca a guscio e semi</c:v>
                </c:pt>
                <c:pt idx="7">
                  <c:v>Uova</c:v>
                </c:pt>
                <c:pt idx="8">
                  <c:v>Carne rossa</c:v>
                </c:pt>
                <c:pt idx="9">
                  <c:v>Carne processata</c:v>
                </c:pt>
                <c:pt idx="10">
                  <c:v>*Pesce e frutti di mare</c:v>
                </c:pt>
                <c:pt idx="11">
                  <c:v>*Latte, yogurt e latti fermentati</c:v>
                </c:pt>
                <c:pt idx="12">
                  <c:v>Formaggi</c:v>
                </c:pt>
                <c:pt idx="13">
                  <c:v>*Olio di oliva extravergine</c:v>
                </c:pt>
                <c:pt idx="14">
                  <c:v>Altri oli e grassi</c:v>
                </c:pt>
                <c:pt idx="15">
                  <c:v>Dolci e snack dolci</c:v>
                </c:pt>
                <c:pt idx="16">
                  <c:v>Prodotti dolciari</c:v>
                </c:pt>
                <c:pt idx="17">
                  <c:v>Bevande analcoliche zuccherate o edulcorate</c:v>
                </c:pt>
                <c:pt idx="18">
                  <c:v>Succhi di frutta e verdura</c:v>
                </c:pt>
                <c:pt idx="19">
                  <c:v>*Bevande alcoliche</c:v>
                </c:pt>
              </c:strCache>
            </c:strRef>
          </c:cat>
          <c:val>
            <c:numRef>
              <c:f>'f11'!$D$3:$D$22</c:f>
              <c:numCache>
                <c:formatCode>0.0</c:formatCode>
                <c:ptCount val="20"/>
                <c:pt idx="0">
                  <c:v>190.85002511433072</c:v>
                </c:pt>
                <c:pt idx="1">
                  <c:v>18.282219744577329</c:v>
                </c:pt>
                <c:pt idx="2" formatCode="#,##0.0">
                  <c:v>221.68181103452935</c:v>
                </c:pt>
                <c:pt idx="3" formatCode="#,##0.0">
                  <c:v>32.200000000000003</c:v>
                </c:pt>
                <c:pt idx="4" formatCode="#,##0.0">
                  <c:v>300.91401040610845</c:v>
                </c:pt>
                <c:pt idx="5" formatCode="#,##0.0">
                  <c:v>10.696548415433474</c:v>
                </c:pt>
                <c:pt idx="6" formatCode="#,##0.0">
                  <c:v>5.5170646665315219</c:v>
                </c:pt>
                <c:pt idx="7" formatCode="#,##0.0">
                  <c:v>13.048612744104327</c:v>
                </c:pt>
                <c:pt idx="8" formatCode="#,##0.0">
                  <c:v>47.884400297317384</c:v>
                </c:pt>
                <c:pt idx="9" formatCode="#,##0.0">
                  <c:v>21.193413744171902</c:v>
                </c:pt>
                <c:pt idx="10" formatCode="#,##0.0">
                  <c:v>37.60610480437866</c:v>
                </c:pt>
                <c:pt idx="11" formatCode="#,##0.0">
                  <c:v>122.16229846611256</c:v>
                </c:pt>
                <c:pt idx="12" formatCode="#,##0.0">
                  <c:v>46.185692614365834</c:v>
                </c:pt>
                <c:pt idx="13" formatCode="#,##0.0">
                  <c:v>19.170412190012851</c:v>
                </c:pt>
                <c:pt idx="14" formatCode="#,##0.0">
                  <c:v>11.529876680856809</c:v>
                </c:pt>
                <c:pt idx="15" formatCode="#,##0.0">
                  <c:v>27.676157510642607</c:v>
                </c:pt>
                <c:pt idx="16" formatCode="#,##0.0">
                  <c:v>23.535217244408404</c:v>
                </c:pt>
                <c:pt idx="17" formatCode="#,##0.0">
                  <c:v>12.024967903236693</c:v>
                </c:pt>
                <c:pt idx="18" formatCode="#,##0.0">
                  <c:v>5.578079599972968</c:v>
                </c:pt>
                <c:pt idx="19" formatCode="#,##0.00">
                  <c:v>113.88508074869934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F02-4528-A822-20950A12F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36911199"/>
        <c:axId val="1136911679"/>
      </c:barChart>
      <c:catAx>
        <c:axId val="1136911199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911679"/>
        <c:crosses val="autoZero"/>
        <c:auto val="1"/>
        <c:lblAlgn val="ctr"/>
        <c:lblOffset val="100"/>
        <c:noMultiLvlLbl val="0"/>
      </c:catAx>
      <c:valAx>
        <c:axId val="1136911679"/>
        <c:scaling>
          <c:orientation val="minMax"/>
          <c:max val="330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g/die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911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 horizontalDpi="-1" verticalDpi="-1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'f12'!$B$4</c:f>
              <c:strCache>
                <c:ptCount val="1"/>
                <c:pt idx="0">
                  <c:v>Notifiche (n.)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'f12'!$A$5:$A$14</c:f>
              <c:strCache>
                <c:ptCount val="10"/>
                <c:pt idx="0">
                  <c:v>Uova e prodotti a base di uova </c:v>
                </c:pt>
                <c:pt idx="1">
                  <c:v>Zuppe, brodi, salse e condimenti </c:v>
                </c:pt>
                <c:pt idx="2">
                  <c:v>Latte e derivati</c:v>
                </c:pt>
                <c:pt idx="3">
                  <c:v>Piatti pronti e snacks</c:v>
                </c:pt>
                <c:pt idx="4">
                  <c:v>Pesce e prodotti della pesca</c:v>
                </c:pt>
                <c:pt idx="5">
                  <c:v>Cereali e prodotti da forno</c:v>
                </c:pt>
                <c:pt idx="6">
                  <c:v>Frutta e vegetali</c:v>
                </c:pt>
                <c:pt idx="7">
                  <c:v>Carni escluso pollame</c:v>
                </c:pt>
                <c:pt idx="8">
                  <c:v>Molluschi bivalvi e prodotti derivati</c:v>
                </c:pt>
                <c:pt idx="9">
                  <c:v>Carne di pollame e prodotti a base di carne di pollame</c:v>
                </c:pt>
              </c:strCache>
            </c:strRef>
          </c:cat>
          <c:val>
            <c:numRef>
              <c:f>'f12'!$B$5:$B$14</c:f>
              <c:numCache>
                <c:formatCode>General</c:formatCode>
                <c:ptCount val="10"/>
                <c:pt idx="0">
                  <c:v>6</c:v>
                </c:pt>
                <c:pt idx="1">
                  <c:v>7</c:v>
                </c:pt>
                <c:pt idx="2">
                  <c:v>8</c:v>
                </c:pt>
                <c:pt idx="3">
                  <c:v>9</c:v>
                </c:pt>
                <c:pt idx="4">
                  <c:v>15</c:v>
                </c:pt>
                <c:pt idx="5">
                  <c:v>18</c:v>
                </c:pt>
                <c:pt idx="6">
                  <c:v>32</c:v>
                </c:pt>
                <c:pt idx="7">
                  <c:v>50</c:v>
                </c:pt>
                <c:pt idx="8">
                  <c:v>52</c:v>
                </c:pt>
                <c:pt idx="9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1A-4EAE-B345-838769917AF0}"/>
            </c:ext>
          </c:extLst>
        </c:ser>
        <c:ser>
          <c:idx val="1"/>
          <c:order val="1"/>
          <c:tx>
            <c:strRef>
              <c:f>'f12'!$C$4</c:f>
              <c:strCache>
                <c:ptCount val="1"/>
                <c:pt idx="0">
                  <c:v>Notifiche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'f12'!$A$5:$A$14</c:f>
              <c:strCache>
                <c:ptCount val="10"/>
                <c:pt idx="0">
                  <c:v>Uova e prodotti a base di uova </c:v>
                </c:pt>
                <c:pt idx="1">
                  <c:v>Zuppe, brodi, salse e condimenti </c:v>
                </c:pt>
                <c:pt idx="2">
                  <c:v>Latte e derivati</c:v>
                </c:pt>
                <c:pt idx="3">
                  <c:v>Piatti pronti e snacks</c:v>
                </c:pt>
                <c:pt idx="4">
                  <c:v>Pesce e prodotti della pesca</c:v>
                </c:pt>
                <c:pt idx="5">
                  <c:v>Cereali e prodotti da forno</c:v>
                </c:pt>
                <c:pt idx="6">
                  <c:v>Frutta e vegetali</c:v>
                </c:pt>
                <c:pt idx="7">
                  <c:v>Carni escluso pollame</c:v>
                </c:pt>
                <c:pt idx="8">
                  <c:v>Molluschi bivalvi e prodotti derivati</c:v>
                </c:pt>
                <c:pt idx="9">
                  <c:v>Carne di pollame e prodotti a base di carne di pollame</c:v>
                </c:pt>
              </c:strCache>
            </c:strRef>
          </c:cat>
          <c:val>
            <c:numRef>
              <c:f>'f12'!$C$5:$C$14</c:f>
              <c:numCache>
                <c:formatCode>General</c:formatCode>
                <c:ptCount val="10"/>
                <c:pt idx="0">
                  <c:v>2</c:v>
                </c:pt>
                <c:pt idx="1">
                  <c:v>2.2999999999999998</c:v>
                </c:pt>
                <c:pt idx="2">
                  <c:v>2.6</c:v>
                </c:pt>
                <c:pt idx="3">
                  <c:v>3</c:v>
                </c:pt>
                <c:pt idx="4">
                  <c:v>5</c:v>
                </c:pt>
                <c:pt idx="5">
                  <c:v>5.9</c:v>
                </c:pt>
                <c:pt idx="6">
                  <c:v>9.1999999999999993</c:v>
                </c:pt>
                <c:pt idx="7">
                  <c:v>16.5</c:v>
                </c:pt>
                <c:pt idx="8">
                  <c:v>17.2</c:v>
                </c:pt>
                <c:pt idx="9">
                  <c:v>19.8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1A-4EAE-B345-838769917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38075456"/>
        <c:axId val="931127392"/>
      </c:barChart>
      <c:catAx>
        <c:axId val="10380754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31127392"/>
        <c:crosses val="autoZero"/>
        <c:auto val="1"/>
        <c:lblAlgn val="ctr"/>
        <c:lblOffset val="100"/>
        <c:noMultiLvlLbl val="0"/>
      </c:catAx>
      <c:valAx>
        <c:axId val="9311273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38075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'f13'!$A$4:$A$26</c:f>
              <c:strCache>
                <c:ptCount val="21"/>
                <c:pt idx="0">
                  <c:v>Composizione</c:v>
                </c:pt>
                <c:pt idx="1">
                  <c:v>OGM/Novel food</c:v>
                </c:pt>
                <c:pt idx="2">
                  <c:v>Additivi per mangimi</c:v>
                </c:pt>
                <c:pt idx="3">
                  <c:v>Biotossine</c:v>
                </c:pt>
                <c:pt idx="4">
                  <c:v>Contaminanti chimici</c:v>
                </c:pt>
                <c:pt idx="5">
                  <c:v>Microrganismi non patogeni</c:v>
                </c:pt>
                <c:pt idx="6">
                  <c:v>Contaminanti industriali</c:v>
                </c:pt>
                <c:pt idx="7">
                  <c:v>Microrganismi patogeni</c:v>
                </c:pt>
                <c:pt idx="8">
                  <c:v>Irregolarità nella confezione</c:v>
                </c:pt>
                <c:pt idx="9">
                  <c:v>Aspetti organolettici</c:v>
                </c:pt>
                <c:pt idx="10">
                  <c:v>Additivi e aromi</c:v>
                </c:pt>
                <c:pt idx="11">
                  <c:v>Irregolarità nell'etichettatura</c:v>
                </c:pt>
                <c:pt idx="12">
                  <c:v>Residui di farmaci veterinari</c:v>
                </c:pt>
                <c:pt idx="13">
                  <c:v>Contaminanti biologici </c:v>
                </c:pt>
                <c:pt idx="14">
                  <c:v>Controlli carenti o insufficienti</c:v>
                </c:pt>
                <c:pt idx="15">
                  <c:v>Micotossine</c:v>
                </c:pt>
                <c:pt idx="16">
                  <c:v>Metalli pesanti</c:v>
                </c:pt>
                <c:pt idx="17">
                  <c:v>Corpi estranei</c:v>
                </c:pt>
                <c:pt idx="18">
                  <c:v>Allergeni </c:v>
                </c:pt>
                <c:pt idx="19">
                  <c:v>Residui di pesticidi </c:v>
                </c:pt>
                <c:pt idx="20">
                  <c:v>Microrganismi patogeni</c:v>
                </c:pt>
              </c:strCache>
            </c:strRef>
          </c:cat>
          <c:val>
            <c:numRef>
              <c:f>'f13'!$B$4:$B$26</c:f>
              <c:numCache>
                <c:formatCode>General</c:formatCode>
                <c:ptCount val="2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17</c:v>
                </c:pt>
                <c:pt idx="19">
                  <c:v>17</c:v>
                </c:pt>
                <c:pt idx="20">
                  <c:v>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04-4FB3-B4BF-183665A94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30853120"/>
        <c:axId val="934158096"/>
      </c:barChart>
      <c:catAx>
        <c:axId val="10308531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34158096"/>
        <c:crosses val="autoZero"/>
        <c:auto val="1"/>
        <c:lblAlgn val="ctr"/>
        <c:lblOffset val="100"/>
        <c:noMultiLvlLbl val="0"/>
      </c:catAx>
      <c:valAx>
        <c:axId val="934158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Irregolarità (n.)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30853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'f14'!$A$3:$A$7</c:f>
              <c:strCache>
                <c:ptCount val="5"/>
                <c:pt idx="0">
                  <c:v>Settore agricolo</c:v>
                </c:pt>
                <c:pt idx="1">
                  <c:v>Industria e trasformazione</c:v>
                </c:pt>
                <c:pt idx="2">
                  <c:v>Distribuzione</c:v>
                </c:pt>
                <c:pt idx="3">
                  <c:v>Consumo domestico</c:v>
                </c:pt>
                <c:pt idx="4">
                  <c:v>Ristorazione*</c:v>
                </c:pt>
              </c:strCache>
            </c:strRef>
          </c:cat>
          <c:val>
            <c:numRef>
              <c:f>'f14'!$B$3:$B$7</c:f>
              <c:numCache>
                <c:formatCode>#,##0</c:formatCode>
                <c:ptCount val="5"/>
                <c:pt idx="0">
                  <c:v>1291016</c:v>
                </c:pt>
                <c:pt idx="1">
                  <c:v>1008276</c:v>
                </c:pt>
                <c:pt idx="2">
                  <c:v>307972</c:v>
                </c:pt>
                <c:pt idx="3">
                  <c:v>1905967</c:v>
                </c:pt>
                <c:pt idx="4">
                  <c:v>534625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83-46B6-9A31-3544B5A21DD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310310287"/>
        <c:axId val="1310311727"/>
      </c:barChart>
      <c:catAx>
        <c:axId val="1310310287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0311727"/>
        <c:crosses val="autoZero"/>
        <c:auto val="1"/>
        <c:lblAlgn val="ctr"/>
        <c:lblOffset val="100"/>
        <c:noMultiLvlLbl val="0"/>
      </c:catAx>
      <c:valAx>
        <c:axId val="1310311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103102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'f15'!$H$2</c:f>
              <c:strCache>
                <c:ptCount val="1"/>
                <c:pt idx="0">
                  <c:v>% su totale scarto Italia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D49-4C9B-9EBC-013C979388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D49-4C9B-9EBC-013C979388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D49-4C9B-9EBC-013C979388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D49-4C9B-9EBC-013C979388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D49-4C9B-9EBC-013C979388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D49-4C9B-9EBC-013C979388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D49-4C9B-9EBC-013C979388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5D49-4C9B-9EBC-013C979388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5D49-4C9B-9EBC-013C979388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'f15'!$C$3:$C$11</c:f>
              <c:strCache>
                <c:ptCount val="9"/>
                <c:pt idx="0">
                  <c:v>Cereali</c:v>
                </c:pt>
                <c:pt idx="1">
                  <c:v>Leguminose,patate, tuberi e bilbi</c:v>
                </c:pt>
                <c:pt idx="2">
                  <c:v>Ortaggi in piena aria</c:v>
                </c:pt>
                <c:pt idx="3">
                  <c:v>Piante industriali (tabacco,piante tessili e piante da semi oleose)</c:v>
                </c:pt>
                <c:pt idx="4">
                  <c:v>Frutta Fresca</c:v>
                </c:pt>
                <c:pt idx="5">
                  <c:v>Agrumi</c:v>
                </c:pt>
                <c:pt idx="6">
                  <c:v>Vite</c:v>
                </c:pt>
                <c:pt idx="7">
                  <c:v>Olivo</c:v>
                </c:pt>
                <c:pt idx="8">
                  <c:v>Ortaggi in serra</c:v>
                </c:pt>
              </c:strCache>
            </c:strRef>
          </c:cat>
          <c:val>
            <c:numRef>
              <c:f>'f15'!$H$3:$H$11</c:f>
              <c:numCache>
                <c:formatCode>#,##0.0</c:formatCode>
                <c:ptCount val="9"/>
                <c:pt idx="0">
                  <c:v>12.406797279886353</c:v>
                </c:pt>
                <c:pt idx="1">
                  <c:v>14.392759257335129</c:v>
                </c:pt>
                <c:pt idx="2">
                  <c:v>20.51883059595248</c:v>
                </c:pt>
                <c:pt idx="3">
                  <c:v>1.2536041281612909</c:v>
                </c:pt>
                <c:pt idx="4">
                  <c:v>4.7253228244919416</c:v>
                </c:pt>
                <c:pt idx="5">
                  <c:v>3.6892853290213483</c:v>
                </c:pt>
                <c:pt idx="6">
                  <c:v>6.9151282205019884</c:v>
                </c:pt>
                <c:pt idx="7">
                  <c:v>34.776685258487326</c:v>
                </c:pt>
                <c:pt idx="8">
                  <c:v>1.321587106162069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D49-4C9B-9EBC-013C97938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'f16'!$B$3</c:f>
              <c:strCache>
                <c:ptCount val="1"/>
                <c:pt idx="0">
                  <c:v>Ortaggi in piena aria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'f16'!$C$2:$L$2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'f16'!$C$3:$L$3</c:f>
              <c:numCache>
                <c:formatCode>#,##0.0</c:formatCode>
                <c:ptCount val="10"/>
                <c:pt idx="0">
                  <c:v>4.0999999999999996</c:v>
                </c:pt>
                <c:pt idx="1">
                  <c:v>3.4142469025287845</c:v>
                </c:pt>
                <c:pt idx="2">
                  <c:v>3.8</c:v>
                </c:pt>
                <c:pt idx="3">
                  <c:v>3</c:v>
                </c:pt>
                <c:pt idx="4">
                  <c:v>2.9</c:v>
                </c:pt>
                <c:pt idx="5">
                  <c:v>2.7</c:v>
                </c:pt>
                <c:pt idx="6">
                  <c:v>2.2000000000000002</c:v>
                </c:pt>
                <c:pt idx="7">
                  <c:v>1.6</c:v>
                </c:pt>
                <c:pt idx="8">
                  <c:v>2.7577239046753528</c:v>
                </c:pt>
                <c:pt idx="9">
                  <c:v>2.7910291996790941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1F-459E-8375-441E3D2B6F13}"/>
            </c:ext>
          </c:extLst>
        </c:ser>
        <c:ser>
          <c:idx val="1"/>
          <c:order val="1"/>
          <c:tx>
            <c:strRef>
              <c:f>'f16'!$B$4</c:f>
              <c:strCache>
                <c:ptCount val="1"/>
                <c:pt idx="0">
                  <c:v>Frutta fresca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'f16'!$C$2:$L$2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'f16'!$C$4:$L$4</c:f>
              <c:numCache>
                <c:formatCode>#,##0.0</c:formatCode>
                <c:ptCount val="10"/>
                <c:pt idx="0">
                  <c:v>1.4</c:v>
                </c:pt>
                <c:pt idx="1">
                  <c:v>1.6594620851360864</c:v>
                </c:pt>
                <c:pt idx="2">
                  <c:v>2.3022292124726405</c:v>
                </c:pt>
                <c:pt idx="3">
                  <c:v>3.3</c:v>
                </c:pt>
                <c:pt idx="4">
                  <c:v>3.6</c:v>
                </c:pt>
                <c:pt idx="5">
                  <c:v>2</c:v>
                </c:pt>
                <c:pt idx="6">
                  <c:v>1.8</c:v>
                </c:pt>
                <c:pt idx="7">
                  <c:v>1.8</c:v>
                </c:pt>
                <c:pt idx="8">
                  <c:v>2.0529262991394193</c:v>
                </c:pt>
                <c:pt idx="9">
                  <c:v>1.3697787457780681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1F-459E-8375-441E3D2B6F13}"/>
            </c:ext>
          </c:extLst>
        </c:ser>
        <c:ser>
          <c:idx val="2"/>
          <c:order val="2"/>
          <c:tx>
            <c:strRef>
              <c:f>'f16'!$B$5</c:f>
              <c:strCache>
                <c:ptCount val="1"/>
                <c:pt idx="0">
                  <c:v>Agrumi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'f16'!$C$2:$L$2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'f16'!$C$5:$L$5</c:f>
              <c:numCache>
                <c:formatCode>#,##0.0</c:formatCode>
                <c:ptCount val="10"/>
                <c:pt idx="0">
                  <c:v>1.6538205005127378</c:v>
                </c:pt>
                <c:pt idx="1">
                  <c:v>9.9517927184545023</c:v>
                </c:pt>
                <c:pt idx="2">
                  <c:v>3.0398638906857411</c:v>
                </c:pt>
                <c:pt idx="3">
                  <c:v>5</c:v>
                </c:pt>
                <c:pt idx="4">
                  <c:v>3</c:v>
                </c:pt>
                <c:pt idx="5">
                  <c:v>4.7</c:v>
                </c:pt>
                <c:pt idx="6">
                  <c:v>1.1000000000000001</c:v>
                </c:pt>
                <c:pt idx="7">
                  <c:v>1.9</c:v>
                </c:pt>
                <c:pt idx="8">
                  <c:v>1.1467513571646413</c:v>
                </c:pt>
                <c:pt idx="9">
                  <c:v>1.8823956460303826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F1F-459E-8375-441E3D2B6F13}"/>
            </c:ext>
          </c:extLst>
        </c:ser>
        <c:ser>
          <c:idx val="3"/>
          <c:order val="3"/>
          <c:tx>
            <c:strRef>
              <c:f>'f16'!$B$6</c:f>
              <c:strCache>
                <c:ptCount val="1"/>
                <c:pt idx="0">
                  <c:v>Vite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'f16'!$C$2:$L$2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'f16'!$C$6:$L$6</c:f>
              <c:numCache>
                <c:formatCode>#,##0.0</c:formatCode>
                <c:ptCount val="10"/>
                <c:pt idx="0">
                  <c:v>1.4627066406006053</c:v>
                </c:pt>
                <c:pt idx="1">
                  <c:v>2.287421705661429</c:v>
                </c:pt>
                <c:pt idx="2">
                  <c:v>1.2008849987816856</c:v>
                </c:pt>
                <c:pt idx="3">
                  <c:v>1.5</c:v>
                </c:pt>
                <c:pt idx="4">
                  <c:v>1.4</c:v>
                </c:pt>
                <c:pt idx="5">
                  <c:v>0.9</c:v>
                </c:pt>
                <c:pt idx="6">
                  <c:v>1.4</c:v>
                </c:pt>
                <c:pt idx="7">
                  <c:v>1.3</c:v>
                </c:pt>
                <c:pt idx="8">
                  <c:v>4.1040997190373671</c:v>
                </c:pt>
                <c:pt idx="9">
                  <c:v>1.4423624458880986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F1F-459E-8375-441E3D2B6F13}"/>
            </c:ext>
          </c:extLst>
        </c:ser>
        <c:ser>
          <c:idx val="4"/>
          <c:order val="4"/>
          <c:tx>
            <c:strRef>
              <c:f>'f16'!$B$7</c:f>
              <c:strCache>
                <c:ptCount val="1"/>
                <c:pt idx="0">
                  <c:v>Olivo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'f16'!$C$2:$L$2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'f16'!$C$7:$L$7</c:f>
              <c:numCache>
                <c:formatCode>#,##0.0</c:formatCode>
                <c:ptCount val="10"/>
                <c:pt idx="0">
                  <c:v>3.1765544692208341</c:v>
                </c:pt>
                <c:pt idx="1">
                  <c:v>7.8991695685891115</c:v>
                </c:pt>
                <c:pt idx="2">
                  <c:v>3.5751631582236931</c:v>
                </c:pt>
                <c:pt idx="3">
                  <c:v>9.6</c:v>
                </c:pt>
                <c:pt idx="4">
                  <c:v>5.3</c:v>
                </c:pt>
                <c:pt idx="5">
                  <c:v>3.9</c:v>
                </c:pt>
                <c:pt idx="6">
                  <c:v>4</c:v>
                </c:pt>
                <c:pt idx="7">
                  <c:v>4</c:v>
                </c:pt>
                <c:pt idx="8">
                  <c:v>6.2570130859990476</c:v>
                </c:pt>
                <c:pt idx="9">
                  <c:v>11.050733066347533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F1F-459E-8375-441E3D2B6F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3797231"/>
        <c:axId val="253805391"/>
      </c:lineChart>
      <c:catAx>
        <c:axId val="253797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53805391"/>
        <c:crosses val="autoZero"/>
        <c:auto val="1"/>
        <c:lblAlgn val="ctr"/>
        <c:lblOffset val="100"/>
        <c:noMultiLvlLbl val="0"/>
      </c:catAx>
      <c:valAx>
        <c:axId val="253805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537972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'f4'!$A$4:$A$24</c:f>
              <c:strCache>
                <c:ptCount val="21"/>
                <c:pt idx="0">
                  <c:v>Campania</c:v>
                </c:pt>
                <c:pt idx="1">
                  <c:v>Lazio</c:v>
                </c:pt>
                <c:pt idx="2">
                  <c:v>Toscana</c:v>
                </c:pt>
                <c:pt idx="3">
                  <c:v>Emilia-Romagna</c:v>
                </c:pt>
                <c:pt idx="4">
                  <c:v>Veneto</c:v>
                </c:pt>
                <c:pt idx="5">
                  <c:v>Puglia</c:v>
                </c:pt>
                <c:pt idx="6">
                  <c:v>Piemonte</c:v>
                </c:pt>
                <c:pt idx="7">
                  <c:v>Liguria</c:v>
                </c:pt>
                <c:pt idx="8">
                  <c:v>Sicilia</c:v>
                </c:pt>
                <c:pt idx="9">
                  <c:v>Lombardia</c:v>
                </c:pt>
                <c:pt idx="10">
                  <c:v>Calabria</c:v>
                </c:pt>
                <c:pt idx="11">
                  <c:v>Sardegna</c:v>
                </c:pt>
                <c:pt idx="12">
                  <c:v>Basilicata</c:v>
                </c:pt>
                <c:pt idx="13">
                  <c:v>Friuli Venezia Giulia</c:v>
                </c:pt>
                <c:pt idx="14">
                  <c:v>Molise</c:v>
                </c:pt>
                <c:pt idx="15">
                  <c:v>Marche</c:v>
                </c:pt>
                <c:pt idx="16">
                  <c:v>Abruzzo</c:v>
                </c:pt>
                <c:pt idx="17">
                  <c:v>Trento</c:v>
                </c:pt>
                <c:pt idx="18">
                  <c:v>Bolzano</c:v>
                </c:pt>
                <c:pt idx="19">
                  <c:v>Umbria</c:v>
                </c:pt>
                <c:pt idx="20">
                  <c:v>Valle d'Aosta</c:v>
                </c:pt>
              </c:strCache>
            </c:strRef>
          </c:cat>
          <c:val>
            <c:numRef>
              <c:f>'f4'!$C$4:$C$24</c:f>
              <c:numCache>
                <c:formatCode>General</c:formatCode>
                <c:ptCount val="21"/>
                <c:pt idx="0">
                  <c:v>610</c:v>
                </c:pt>
                <c:pt idx="1">
                  <c:v>492</c:v>
                </c:pt>
                <c:pt idx="2">
                  <c:v>468</c:v>
                </c:pt>
                <c:pt idx="3">
                  <c:v>404</c:v>
                </c:pt>
                <c:pt idx="4">
                  <c:v>413</c:v>
                </c:pt>
                <c:pt idx="5">
                  <c:v>379</c:v>
                </c:pt>
                <c:pt idx="6">
                  <c:v>344</c:v>
                </c:pt>
                <c:pt idx="7">
                  <c:v>302</c:v>
                </c:pt>
                <c:pt idx="8">
                  <c:v>293</c:v>
                </c:pt>
                <c:pt idx="9">
                  <c:v>273</c:v>
                </c:pt>
                <c:pt idx="10">
                  <c:v>270</c:v>
                </c:pt>
                <c:pt idx="11">
                  <c:v>274</c:v>
                </c:pt>
                <c:pt idx="12">
                  <c:v>233</c:v>
                </c:pt>
                <c:pt idx="13">
                  <c:v>181</c:v>
                </c:pt>
                <c:pt idx="14">
                  <c:v>159</c:v>
                </c:pt>
                <c:pt idx="15">
                  <c:v>159</c:v>
                </c:pt>
                <c:pt idx="16">
                  <c:v>150</c:v>
                </c:pt>
                <c:pt idx="17">
                  <c:v>105</c:v>
                </c:pt>
                <c:pt idx="18">
                  <c:v>103</c:v>
                </c:pt>
                <c:pt idx="19">
                  <c:v>69</c:v>
                </c:pt>
                <c:pt idx="20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AC-4894-A037-808C9B3C0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67630848"/>
        <c:axId val="1967630016"/>
      </c:barChart>
      <c:catAx>
        <c:axId val="19676308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67630016"/>
        <c:crosses val="autoZero"/>
        <c:auto val="1"/>
        <c:lblAlgn val="ctr"/>
        <c:lblOffset val="100"/>
        <c:noMultiLvlLbl val="0"/>
      </c:catAx>
      <c:valAx>
        <c:axId val="19676300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967630848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'f5'!$B$3</c:f>
              <c:strCache>
                <c:ptCount val="1"/>
                <c:pt idx="0">
                  <c:v>PAT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lIns="38100" tIns="19050" rIns="38100" bIns="19050">
                <a:spAutoFit/>
              </a:bodyPr>
              <a:lstStyle/>
              <a:p>
                <a:pPr>
                  <a:defRPr/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'f5'!$A$5:$A$15</c:f>
              <c:strCache>
                <c:ptCount val="11"/>
                <c:pt idx="0">
                  <c:v>Birre</c:v>
                </c:pt>
                <c:pt idx="1">
                  <c:v>Condimenti</c:v>
                </c:pt>
                <c:pt idx="2">
                  <c:v>Grassi (burro, margarina, oli)</c:v>
                </c:pt>
                <c:pt idx="3">
                  <c:v>Bevande analcoliche, distillati e liquori</c:v>
                </c:pt>
                <c:pt idx="4">
                  <c:v>Preparazioni di Pesci, molluschi e crostacei </c:v>
                </c:pt>
                <c:pt idx="5">
                  <c:v>Prodotti di origine animale (miele, lattiero-caseari)</c:v>
                </c:pt>
                <c:pt idx="6">
                  <c:v>Prodotti della gastronomia</c:v>
                </c:pt>
                <c:pt idx="7">
                  <c:v>Formaggi</c:v>
                </c:pt>
                <c:pt idx="8">
                  <c:v>Carni (e frattaglie) fresche e preparate</c:v>
                </c:pt>
                <c:pt idx="9">
                  <c:v>Prodotti Vegetali naturali o trasformati</c:v>
                </c:pt>
                <c:pt idx="10">
                  <c:v>Paste fresche, panetteria, biscotteria, pasticceria e confetteria</c:v>
                </c:pt>
              </c:strCache>
            </c:strRef>
          </c:cat>
          <c:val>
            <c:numRef>
              <c:f>'f5'!$C$5:$C$15</c:f>
              <c:numCache>
                <c:formatCode>#,##0</c:formatCode>
                <c:ptCount val="11"/>
                <c:pt idx="0">
                  <c:v>4</c:v>
                </c:pt>
                <c:pt idx="1">
                  <c:v>38</c:v>
                </c:pt>
                <c:pt idx="2">
                  <c:v>52</c:v>
                </c:pt>
                <c:pt idx="3">
                  <c:v>166</c:v>
                </c:pt>
                <c:pt idx="4">
                  <c:v>174</c:v>
                </c:pt>
                <c:pt idx="5">
                  <c:v>173</c:v>
                </c:pt>
                <c:pt idx="6">
                  <c:v>411</c:v>
                </c:pt>
                <c:pt idx="7">
                  <c:v>531</c:v>
                </c:pt>
                <c:pt idx="8">
                  <c:v>847</c:v>
                </c:pt>
                <c:pt idx="9">
                  <c:v>1622</c:v>
                </c:pt>
                <c:pt idx="10">
                  <c:v>1699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E4-4E11-88BB-E75B158773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4176768"/>
        <c:axId val="64473728"/>
      </c:barChart>
      <c:catAx>
        <c:axId val="541767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473728"/>
        <c:crosses val="autoZero"/>
        <c:auto val="1"/>
        <c:lblAlgn val="ctr"/>
        <c:lblOffset val="100"/>
        <c:noMultiLvlLbl val="0"/>
      </c:catAx>
      <c:valAx>
        <c:axId val="64473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4176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b="1">
                <a:solidFill>
                  <a:schemeClr val="tx1"/>
                </a:solidFill>
              </a:rPr>
              <a:t>Bambini 3 -</a:t>
            </a:r>
            <a:r>
              <a:rPr lang="it-IT" b="1" baseline="0">
                <a:solidFill>
                  <a:schemeClr val="tx1"/>
                </a:solidFill>
              </a:rPr>
              <a:t> </a:t>
            </a:r>
            <a:r>
              <a:rPr lang="it-IT" b="1">
                <a:solidFill>
                  <a:schemeClr val="tx1"/>
                </a:solidFill>
              </a:rPr>
              <a:t>9 anni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48899459561521147"/>
          <c:y val="0.1184561909202662"/>
          <c:w val="0.47147133391299634"/>
          <c:h val="0.7839171919880664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'f6'!$C$2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chemeClr val="tx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'f6'!$B$5:$B$20</c:f>
              <c:strCache>
                <c:ptCount val="16"/>
                <c:pt idx="0">
                  <c:v>Verdure e ortaggi freschi e surgelati</c:v>
                </c:pt>
                <c:pt idx="1">
                  <c:v>Patate e tuberi</c:v>
                </c:pt>
                <c:pt idx="2">
                  <c:v>Frutta fresca</c:v>
                </c:pt>
                <c:pt idx="3">
                  <c:v>Legumi</c:v>
                </c:pt>
                <c:pt idx="4">
                  <c:v>Frutta secca a guscio e semi</c:v>
                </c:pt>
                <c:pt idx="5">
                  <c:v>Uova</c:v>
                </c:pt>
                <c:pt idx="6">
                  <c:v>Carne rossa</c:v>
                </c:pt>
                <c:pt idx="7">
                  <c:v>Carne processata</c:v>
                </c:pt>
                <c:pt idx="8">
                  <c:v>Pesce e frutti di mare</c:v>
                </c:pt>
                <c:pt idx="9">
                  <c:v>Formaggi</c:v>
                </c:pt>
                <c:pt idx="10">
                  <c:v>Olio di oliva extravergine</c:v>
                </c:pt>
                <c:pt idx="11">
                  <c:v>Altri oli e grassi</c:v>
                </c:pt>
                <c:pt idx="12">
                  <c:v>Dolci e snack dolci</c:v>
                </c:pt>
                <c:pt idx="13">
                  <c:v>Prodotti dolciari</c:v>
                </c:pt>
                <c:pt idx="14">
                  <c:v>Bevande analcoliche zuccherate o edulcorate</c:v>
                </c:pt>
                <c:pt idx="15">
                  <c:v>Succhi di frutta e verdura</c:v>
                </c:pt>
              </c:strCache>
            </c:strRef>
          </c:cat>
          <c:val>
            <c:numRef>
              <c:f>'f6'!$C$5:$C$20</c:f>
              <c:numCache>
                <c:formatCode>0.0</c:formatCode>
                <c:ptCount val="16"/>
                <c:pt idx="0">
                  <c:v>72.192886833707561</c:v>
                </c:pt>
                <c:pt idx="1">
                  <c:v>26.3</c:v>
                </c:pt>
                <c:pt idx="2">
                  <c:v>133.09533329393696</c:v>
                </c:pt>
                <c:pt idx="3">
                  <c:v>8.774487353740696</c:v>
                </c:pt>
                <c:pt idx="4">
                  <c:v>0.93410353386124567</c:v>
                </c:pt>
                <c:pt idx="5">
                  <c:v>17.34900395934287</c:v>
                </c:pt>
                <c:pt idx="6">
                  <c:v>31.040434109443328</c:v>
                </c:pt>
                <c:pt idx="7">
                  <c:v>25.101134617657479</c:v>
                </c:pt>
                <c:pt idx="8">
                  <c:v>17.664835421345011</c:v>
                </c:pt>
                <c:pt idx="9">
                  <c:v>28.9</c:v>
                </c:pt>
                <c:pt idx="10">
                  <c:v>10.97306612693535</c:v>
                </c:pt>
                <c:pt idx="11">
                  <c:v>9.7585453847062915</c:v>
                </c:pt>
                <c:pt idx="12">
                  <c:v>26.436110979789621</c:v>
                </c:pt>
                <c:pt idx="13">
                  <c:v>32.517203640231642</c:v>
                </c:pt>
                <c:pt idx="14">
                  <c:v>63.929358231887484</c:v>
                </c:pt>
                <c:pt idx="15">
                  <c:v>46.898800378205877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D2-4299-82A5-ACEEA28CA078}"/>
            </c:ext>
          </c:extLst>
        </c:ser>
        <c:ser>
          <c:idx val="1"/>
          <c:order val="1"/>
          <c:tx>
            <c:strRef>
              <c:f>'f6'!$D$2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3.4434118122834152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ED2-4299-82A5-ACEEA28CA078}"/>
                </c:ext>
              </c:extLst>
            </c:dLbl>
            <c:dLbl>
              <c:idx val="4"/>
              <c:layout>
                <c:manualLayout>
                  <c:x val="2.8722622380307043E-2"/>
                  <c:y val="0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ED2-4299-82A5-ACEEA28CA0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'f6'!$B$5:$B$20</c:f>
              <c:strCache>
                <c:ptCount val="16"/>
                <c:pt idx="0">
                  <c:v>Verdure e ortaggi freschi e surgelati</c:v>
                </c:pt>
                <c:pt idx="1">
                  <c:v>Patate e tuberi</c:v>
                </c:pt>
                <c:pt idx="2">
                  <c:v>Frutta fresca</c:v>
                </c:pt>
                <c:pt idx="3">
                  <c:v>Legumi</c:v>
                </c:pt>
                <c:pt idx="4">
                  <c:v>Frutta secca a guscio e semi</c:v>
                </c:pt>
                <c:pt idx="5">
                  <c:v>Uova</c:v>
                </c:pt>
                <c:pt idx="6">
                  <c:v>Carne rossa</c:v>
                </c:pt>
                <c:pt idx="7">
                  <c:v>Carne processata</c:v>
                </c:pt>
                <c:pt idx="8">
                  <c:v>Pesce e frutti di mare</c:v>
                </c:pt>
                <c:pt idx="9">
                  <c:v>Formaggi</c:v>
                </c:pt>
                <c:pt idx="10">
                  <c:v>Olio di oliva extravergine</c:v>
                </c:pt>
                <c:pt idx="11">
                  <c:v>Altri oli e grassi</c:v>
                </c:pt>
                <c:pt idx="12">
                  <c:v>Dolci e snack dolci</c:v>
                </c:pt>
                <c:pt idx="13">
                  <c:v>Prodotti dolciari</c:v>
                </c:pt>
                <c:pt idx="14">
                  <c:v>Bevande analcoliche zuccherate o edulcorate</c:v>
                </c:pt>
                <c:pt idx="15">
                  <c:v>Succhi di frutta e verdura</c:v>
                </c:pt>
              </c:strCache>
            </c:strRef>
          </c:cat>
          <c:val>
            <c:numRef>
              <c:f>'f6'!$D$5:$D$20</c:f>
              <c:numCache>
                <c:formatCode>0.0</c:formatCode>
                <c:ptCount val="16"/>
                <c:pt idx="0">
                  <c:v>71.238793191145064</c:v>
                </c:pt>
                <c:pt idx="1">
                  <c:v>28.3</c:v>
                </c:pt>
                <c:pt idx="2">
                  <c:v>133.03414571412057</c:v>
                </c:pt>
                <c:pt idx="3">
                  <c:v>5.8339555517022097</c:v>
                </c:pt>
                <c:pt idx="4">
                  <c:v>1.5078521472747233</c:v>
                </c:pt>
                <c:pt idx="5">
                  <c:v>13.488921160626548</c:v>
                </c:pt>
                <c:pt idx="6">
                  <c:v>25.329774998554992</c:v>
                </c:pt>
                <c:pt idx="7">
                  <c:v>21.97948095485809</c:v>
                </c:pt>
                <c:pt idx="8">
                  <c:v>21.794583550083804</c:v>
                </c:pt>
                <c:pt idx="9">
                  <c:v>29</c:v>
                </c:pt>
                <c:pt idx="10">
                  <c:v>9.8568851511473312</c:v>
                </c:pt>
                <c:pt idx="11">
                  <c:v>8.6511406855095103</c:v>
                </c:pt>
                <c:pt idx="12">
                  <c:v>22.911944396277661</c:v>
                </c:pt>
                <c:pt idx="13">
                  <c:v>36.169730073406157</c:v>
                </c:pt>
                <c:pt idx="14">
                  <c:v>56.252051904514211</c:v>
                </c:pt>
                <c:pt idx="15">
                  <c:v>40.274940754869689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D2-4299-82A5-ACEEA28CA078}"/>
            </c:ext>
          </c:extLst>
        </c:ser>
        <c:ser>
          <c:idx val="2"/>
          <c:order val="2"/>
          <c:tx>
            <c:strRef>
              <c:f>'f6'!$E$2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'f6'!$B$5:$B$20</c:f>
              <c:strCache>
                <c:ptCount val="16"/>
                <c:pt idx="0">
                  <c:v>Verdure e ortaggi freschi e surgelati</c:v>
                </c:pt>
                <c:pt idx="1">
                  <c:v>Patate e tuberi</c:v>
                </c:pt>
                <c:pt idx="2">
                  <c:v>Frutta fresca</c:v>
                </c:pt>
                <c:pt idx="3">
                  <c:v>Legumi</c:v>
                </c:pt>
                <c:pt idx="4">
                  <c:v>Frutta secca a guscio e semi</c:v>
                </c:pt>
                <c:pt idx="5">
                  <c:v>Uova</c:v>
                </c:pt>
                <c:pt idx="6">
                  <c:v>Carne rossa</c:v>
                </c:pt>
                <c:pt idx="7">
                  <c:v>Carne processata</c:v>
                </c:pt>
                <c:pt idx="8">
                  <c:v>Pesce e frutti di mare</c:v>
                </c:pt>
                <c:pt idx="9">
                  <c:v>Formaggi</c:v>
                </c:pt>
                <c:pt idx="10">
                  <c:v>Olio di oliva extravergine</c:v>
                </c:pt>
                <c:pt idx="11">
                  <c:v>Altri oli e grassi</c:v>
                </c:pt>
                <c:pt idx="12">
                  <c:v>Dolci e snack dolci</c:v>
                </c:pt>
                <c:pt idx="13">
                  <c:v>Prodotti dolciari</c:v>
                </c:pt>
                <c:pt idx="14">
                  <c:v>Bevande analcoliche zuccherate o edulcorate</c:v>
                </c:pt>
                <c:pt idx="15">
                  <c:v>Succhi di frutta e verdura</c:v>
                </c:pt>
              </c:strCache>
            </c:strRef>
          </c:cat>
          <c:val>
            <c:numRef>
              <c:f>'f6'!$E$5:$E$20</c:f>
              <c:numCache>
                <c:formatCode>0.0</c:formatCode>
                <c:ptCount val="16"/>
                <c:pt idx="0">
                  <c:v>71.710556993834501</c:v>
                </c:pt>
                <c:pt idx="1">
                  <c:v>27.3</c:v>
                </c:pt>
                <c:pt idx="2">
                  <c:v>133.06440069543882</c:v>
                </c:pt>
                <c:pt idx="3">
                  <c:v>7.2879391052800759</c:v>
                </c:pt>
                <c:pt idx="4">
                  <c:v>1.2241548081699434</c:v>
                </c:pt>
                <c:pt idx="5">
                  <c:v>15.397588463898545</c:v>
                </c:pt>
                <c:pt idx="6">
                  <c:v>28.153483424889707</c:v>
                </c:pt>
                <c:pt idx="7">
                  <c:v>23.523022528708761</c:v>
                </c:pt>
                <c:pt idx="8">
                  <c:v>19.752576775852496</c:v>
                </c:pt>
                <c:pt idx="9">
                  <c:v>28.9</c:v>
                </c:pt>
                <c:pt idx="10">
                  <c:v>10.408795108552724</c:v>
                </c:pt>
                <c:pt idx="11">
                  <c:v>9.1987111007217361</c:v>
                </c:pt>
                <c:pt idx="12">
                  <c:v>24.654513631183715</c:v>
                </c:pt>
                <c:pt idx="13">
                  <c:v>34.363691669345179</c:v>
                </c:pt>
                <c:pt idx="14">
                  <c:v>60.048194196885149</c:v>
                </c:pt>
                <c:pt idx="15">
                  <c:v>43.550192852759864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D2-4299-82A5-ACEEA28CA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65414624"/>
        <c:axId val="865428544"/>
      </c:barChart>
      <c:catAx>
        <c:axId val="8654146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5428544"/>
        <c:crosses val="autoZero"/>
        <c:auto val="1"/>
        <c:lblAlgn val="ctr"/>
        <c:lblOffset val="100"/>
        <c:tickLblSkip val="1"/>
        <c:noMultiLvlLbl val="0"/>
      </c:catAx>
      <c:valAx>
        <c:axId val="865428544"/>
        <c:scaling>
          <c:orientation val="minMax"/>
          <c:max val="14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g/die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5414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8899459561521147"/>
          <c:y val="0.1184561909202662"/>
          <c:w val="0.47147133391299634"/>
          <c:h val="0.7839171919880664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'f6'!$T$4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chemeClr val="tx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6.6371692978136193E-3"/>
                  <c:y val="4.92957564246214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D1-4A08-A588-11455C057302}"/>
                </c:ext>
              </c:extLst>
            </c:dLbl>
            <c:dLbl>
              <c:idx val="2"/>
              <c:layout>
                <c:manualLayout>
                  <c:x val="-3.2310177705979753E-3"/>
                  <c:y val="0.1075268817204301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D1-4A08-A588-11455C0573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'f6'!$S$5:$S$7</c:f>
              <c:strCache>
                <c:ptCount val="3"/>
                <c:pt idx="0">
                  <c:v>*Cereali e prodotti derivati</c:v>
                </c:pt>
                <c:pt idx="1">
                  <c:v>Cereali integrali</c:v>
                </c:pt>
                <c:pt idx="2">
                  <c:v>*Latte, yogurt e latti fermentati</c:v>
                </c:pt>
              </c:strCache>
            </c:strRef>
          </c:cat>
          <c:val>
            <c:numRef>
              <c:f>'f6'!$T$5:$T$7</c:f>
              <c:numCache>
                <c:formatCode>0.0</c:formatCode>
                <c:ptCount val="3"/>
                <c:pt idx="0">
                  <c:v>167.60342778631369</c:v>
                </c:pt>
                <c:pt idx="1">
                  <c:v>4.1674521333175747</c:v>
                </c:pt>
                <c:pt idx="2">
                  <c:v>193.21297393925062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D1-4A08-A588-11455C057302}"/>
            </c:ext>
          </c:extLst>
        </c:ser>
        <c:ser>
          <c:idx val="1"/>
          <c:order val="1"/>
          <c:tx>
            <c:strRef>
              <c:f>'f6'!$U$4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3-B9D1-4A08-A588-11455C057302}"/>
                </c:ext>
              </c:extLst>
            </c:dLbl>
            <c:dLbl>
              <c:idx val="1"/>
              <c:layout>
                <c:manualLayout>
                  <c:x val="-6.3855623172883822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9D1-4A08-A588-11455C057302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5-B9D1-4A08-A588-11455C0573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'f6'!$S$5:$S$7</c:f>
              <c:strCache>
                <c:ptCount val="3"/>
                <c:pt idx="0">
                  <c:v>*Cereali e prodotti derivati</c:v>
                </c:pt>
                <c:pt idx="1">
                  <c:v>Cereali integrali</c:v>
                </c:pt>
                <c:pt idx="2">
                  <c:v>*Latte, yogurt e latti fermentati</c:v>
                </c:pt>
              </c:strCache>
            </c:strRef>
          </c:cat>
          <c:val>
            <c:numRef>
              <c:f>'f6'!$U$5:$U$7</c:f>
              <c:numCache>
                <c:formatCode>0.0</c:formatCode>
                <c:ptCount val="3"/>
                <c:pt idx="0">
                  <c:v>147.47968759031286</c:v>
                </c:pt>
                <c:pt idx="1">
                  <c:v>6.9513346049361289</c:v>
                </c:pt>
                <c:pt idx="2">
                  <c:v>156.11118721461193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9D1-4A08-A588-11455C057302}"/>
            </c:ext>
          </c:extLst>
        </c:ser>
        <c:ser>
          <c:idx val="2"/>
          <c:order val="2"/>
          <c:tx>
            <c:strRef>
              <c:f>'f6'!$V$4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1.5486728361565111E-2"/>
                  <c:y val="-3.28625437645395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D1-4A08-A588-11455C05730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'f6'!$S$5:$S$7</c:f>
              <c:strCache>
                <c:ptCount val="3"/>
                <c:pt idx="0">
                  <c:v>*Cereali e prodotti derivati</c:v>
                </c:pt>
                <c:pt idx="1">
                  <c:v>Cereali integrali</c:v>
                </c:pt>
                <c:pt idx="2">
                  <c:v>*Latte, yogurt e latti fermentati</c:v>
                </c:pt>
              </c:strCache>
            </c:strRef>
          </c:cat>
          <c:val>
            <c:numRef>
              <c:f>'f6'!$V$5:$V$7</c:f>
              <c:numCache>
                <c:formatCode>0.0</c:formatCode>
                <c:ptCount val="3"/>
                <c:pt idx="0">
                  <c:v>157.4301282763054</c:v>
                </c:pt>
                <c:pt idx="1">
                  <c:v>5.5748083160447619</c:v>
                </c:pt>
                <c:pt idx="2">
                  <c:v>174.45664012506217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D1-4A08-A588-11455C0573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65414624"/>
        <c:axId val="865428544"/>
      </c:barChart>
      <c:catAx>
        <c:axId val="8654146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5428544"/>
        <c:crosses val="autoZero"/>
        <c:auto val="1"/>
        <c:lblAlgn val="ctr"/>
        <c:lblOffset val="100"/>
        <c:noMultiLvlLbl val="0"/>
      </c:catAx>
      <c:valAx>
        <c:axId val="865428544"/>
        <c:scaling>
          <c:orientation val="minMax"/>
          <c:max val="195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5414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Bambini 3 -9 anni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'f7'!$C$1</c:f>
              <c:strCache>
                <c:ptCount val="1"/>
                <c:pt idx="0">
                  <c:v>fino a 12000 euro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'f7'!$B$2:$B$17</c:f>
              <c:strCache>
                <c:ptCount val="16"/>
                <c:pt idx="0">
                  <c:v>*Verdure e ortaggi freschi e surgelati</c:v>
                </c:pt>
                <c:pt idx="1">
                  <c:v>Patate e tuberi</c:v>
                </c:pt>
                <c:pt idx="2">
                  <c:v>Frutta fresca</c:v>
                </c:pt>
                <c:pt idx="3">
                  <c:v>Legumi </c:v>
                </c:pt>
                <c:pt idx="4">
                  <c:v>Frutta secca a guscio e semi</c:v>
                </c:pt>
                <c:pt idx="5">
                  <c:v>Uova</c:v>
                </c:pt>
                <c:pt idx="6">
                  <c:v>Carne rossa</c:v>
                </c:pt>
                <c:pt idx="7">
                  <c:v>Carne processata</c:v>
                </c:pt>
                <c:pt idx="8">
                  <c:v>Pesce e frutti di mare</c:v>
                </c:pt>
                <c:pt idx="9">
                  <c:v>*Formaggi</c:v>
                </c:pt>
                <c:pt idx="10">
                  <c:v>*Olio di oliva extravergine</c:v>
                </c:pt>
                <c:pt idx="11">
                  <c:v>Altri oli e grassi</c:v>
                </c:pt>
                <c:pt idx="12">
                  <c:v>Dolci e snack dolci</c:v>
                </c:pt>
                <c:pt idx="13">
                  <c:v>Prodotti dolciari</c:v>
                </c:pt>
                <c:pt idx="14">
                  <c:v>Bevande analcoliche zuccherate o edulcorate</c:v>
                </c:pt>
                <c:pt idx="15">
                  <c:v>Succhi di frutta e verdura</c:v>
                </c:pt>
              </c:strCache>
            </c:strRef>
          </c:cat>
          <c:val>
            <c:numRef>
              <c:f>'f7'!$C$2:$C$17</c:f>
              <c:numCache>
                <c:formatCode>#,##0.0</c:formatCode>
                <c:ptCount val="16"/>
                <c:pt idx="0">
                  <c:v>57.791848484848479</c:v>
                </c:pt>
                <c:pt idx="1">
                  <c:v>24.25</c:v>
                </c:pt>
                <c:pt idx="2">
                  <c:v>88.689065656565674</c:v>
                </c:pt>
                <c:pt idx="3">
                  <c:v>8.9805134680134628</c:v>
                </c:pt>
                <c:pt idx="4">
                  <c:v>5.0942760942760942E-2</c:v>
                </c:pt>
                <c:pt idx="5">
                  <c:v>15.282272727272726</c:v>
                </c:pt>
                <c:pt idx="6">
                  <c:v>31.293346801346804</c:v>
                </c:pt>
                <c:pt idx="7">
                  <c:v>25.719882154882157</c:v>
                </c:pt>
                <c:pt idx="8">
                  <c:v>14.642249158249159</c:v>
                </c:pt>
                <c:pt idx="9">
                  <c:v>27.518087542087539</c:v>
                </c:pt>
                <c:pt idx="10">
                  <c:v>8.2202727272727252</c:v>
                </c:pt>
                <c:pt idx="11">
                  <c:v>7.8860791245791235</c:v>
                </c:pt>
                <c:pt idx="12">
                  <c:v>24.488888888888887</c:v>
                </c:pt>
                <c:pt idx="13">
                  <c:v>30.873545454545457</c:v>
                </c:pt>
                <c:pt idx="14">
                  <c:v>78.753535353535327</c:v>
                </c:pt>
                <c:pt idx="15">
                  <c:v>59.309764309764319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05-49E0-97B1-F3151FC58F66}"/>
            </c:ext>
          </c:extLst>
        </c:ser>
        <c:ser>
          <c:idx val="1"/>
          <c:order val="1"/>
          <c:tx>
            <c:strRef>
              <c:f>'f7'!$D$1</c:f>
              <c:strCache>
                <c:ptCount val="1"/>
                <c:pt idx="0">
                  <c:v>12.000-24.000</c:v>
                </c:pt>
              </c:strCache>
            </c:strRef>
          </c:tx>
          <c:spPr>
            <a:solidFill>
              <a:schemeClr val="tx2">
                <a:lumMod val="25000"/>
                <a:lumOff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'f7'!$B$2:$B$17</c:f>
              <c:strCache>
                <c:ptCount val="16"/>
                <c:pt idx="0">
                  <c:v>*Verdure e ortaggi freschi e surgelati</c:v>
                </c:pt>
                <c:pt idx="1">
                  <c:v>Patate e tuberi</c:v>
                </c:pt>
                <c:pt idx="2">
                  <c:v>Frutta fresca</c:v>
                </c:pt>
                <c:pt idx="3">
                  <c:v>Legumi </c:v>
                </c:pt>
                <c:pt idx="4">
                  <c:v>Frutta secca a guscio e semi</c:v>
                </c:pt>
                <c:pt idx="5">
                  <c:v>Uova</c:v>
                </c:pt>
                <c:pt idx="6">
                  <c:v>Carne rossa</c:v>
                </c:pt>
                <c:pt idx="7">
                  <c:v>Carne processata</c:v>
                </c:pt>
                <c:pt idx="8">
                  <c:v>Pesce e frutti di mare</c:v>
                </c:pt>
                <c:pt idx="9">
                  <c:v>*Formaggi</c:v>
                </c:pt>
                <c:pt idx="10">
                  <c:v>*Olio di oliva extravergine</c:v>
                </c:pt>
                <c:pt idx="11">
                  <c:v>Altri oli e grassi</c:v>
                </c:pt>
                <c:pt idx="12">
                  <c:v>Dolci e snack dolci</c:v>
                </c:pt>
                <c:pt idx="13">
                  <c:v>Prodotti dolciari</c:v>
                </c:pt>
                <c:pt idx="14">
                  <c:v>Bevande analcoliche zuccherate o edulcorate</c:v>
                </c:pt>
                <c:pt idx="15">
                  <c:v>Succhi di frutta e verdura</c:v>
                </c:pt>
              </c:strCache>
            </c:strRef>
          </c:cat>
          <c:val>
            <c:numRef>
              <c:f>'f7'!$D$2:$D$17</c:f>
              <c:numCache>
                <c:formatCode>#,##0.0</c:formatCode>
                <c:ptCount val="16"/>
                <c:pt idx="0">
                  <c:v>50.81753359763475</c:v>
                </c:pt>
                <c:pt idx="1">
                  <c:v>22.31</c:v>
                </c:pt>
                <c:pt idx="2">
                  <c:v>128.0811335841957</c:v>
                </c:pt>
                <c:pt idx="3">
                  <c:v>6.7859951619406029</c:v>
                </c:pt>
                <c:pt idx="4">
                  <c:v>0.48183711866684559</c:v>
                </c:pt>
                <c:pt idx="5">
                  <c:v>14.368775030237879</c:v>
                </c:pt>
                <c:pt idx="6">
                  <c:v>32.097495464319316</c:v>
                </c:pt>
                <c:pt idx="7">
                  <c:v>24.703455852707975</c:v>
                </c:pt>
                <c:pt idx="8">
                  <c:v>17.545265421314348</c:v>
                </c:pt>
                <c:pt idx="9">
                  <c:v>27.889896519285049</c:v>
                </c:pt>
                <c:pt idx="10">
                  <c:v>7.9760153205214355</c:v>
                </c:pt>
                <c:pt idx="11">
                  <c:v>9.0174674102943175</c:v>
                </c:pt>
                <c:pt idx="12">
                  <c:v>19.291513237468077</c:v>
                </c:pt>
                <c:pt idx="13">
                  <c:v>32.479713748152115</c:v>
                </c:pt>
                <c:pt idx="14">
                  <c:v>70.890014782959256</c:v>
                </c:pt>
                <c:pt idx="15">
                  <c:v>44.147292030641047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05-49E0-97B1-F3151FC58F66}"/>
            </c:ext>
          </c:extLst>
        </c:ser>
        <c:ser>
          <c:idx val="2"/>
          <c:order val="2"/>
          <c:tx>
            <c:strRef>
              <c:f>'f7'!$E$1</c:f>
              <c:strCache>
                <c:ptCount val="1"/>
                <c:pt idx="0">
                  <c:v>24.000 - 36.000</c:v>
                </c:pt>
              </c:strCache>
            </c:strRef>
          </c:tx>
          <c:spPr>
            <a:solidFill>
              <a:schemeClr val="tx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'f7'!$B$2:$B$17</c:f>
              <c:strCache>
                <c:ptCount val="16"/>
                <c:pt idx="0">
                  <c:v>*Verdure e ortaggi freschi e surgelati</c:v>
                </c:pt>
                <c:pt idx="1">
                  <c:v>Patate e tuberi</c:v>
                </c:pt>
                <c:pt idx="2">
                  <c:v>Frutta fresca</c:v>
                </c:pt>
                <c:pt idx="3">
                  <c:v>Legumi </c:v>
                </c:pt>
                <c:pt idx="4">
                  <c:v>Frutta secca a guscio e semi</c:v>
                </c:pt>
                <c:pt idx="5">
                  <c:v>Uova</c:v>
                </c:pt>
                <c:pt idx="6">
                  <c:v>Carne rossa</c:v>
                </c:pt>
                <c:pt idx="7">
                  <c:v>Carne processata</c:v>
                </c:pt>
                <c:pt idx="8">
                  <c:v>Pesce e frutti di mare</c:v>
                </c:pt>
                <c:pt idx="9">
                  <c:v>*Formaggi</c:v>
                </c:pt>
                <c:pt idx="10">
                  <c:v>*Olio di oliva extravergine</c:v>
                </c:pt>
                <c:pt idx="11">
                  <c:v>Altri oli e grassi</c:v>
                </c:pt>
                <c:pt idx="12">
                  <c:v>Dolci e snack dolci</c:v>
                </c:pt>
                <c:pt idx="13">
                  <c:v>Prodotti dolciari</c:v>
                </c:pt>
                <c:pt idx="14">
                  <c:v>Bevande analcoliche zuccherate o edulcorate</c:v>
                </c:pt>
                <c:pt idx="15">
                  <c:v>Succhi di frutta e verdura</c:v>
                </c:pt>
              </c:strCache>
            </c:strRef>
          </c:cat>
          <c:val>
            <c:numRef>
              <c:f>'f7'!$E$2:$E$17</c:f>
              <c:numCache>
                <c:formatCode>#,##0.0</c:formatCode>
                <c:ptCount val="16"/>
                <c:pt idx="0">
                  <c:v>78.07982957913454</c:v>
                </c:pt>
                <c:pt idx="1">
                  <c:v>24.57</c:v>
                </c:pt>
                <c:pt idx="2">
                  <c:v>123.93010299347955</c:v>
                </c:pt>
                <c:pt idx="3">
                  <c:v>7.5850829875518668</c:v>
                </c:pt>
                <c:pt idx="4">
                  <c:v>1.4509336099585066</c:v>
                </c:pt>
                <c:pt idx="5">
                  <c:v>18.755369739181976</c:v>
                </c:pt>
                <c:pt idx="6">
                  <c:v>29.42721695317131</c:v>
                </c:pt>
                <c:pt idx="7">
                  <c:v>21.525917308832245</c:v>
                </c:pt>
                <c:pt idx="8">
                  <c:v>22.639845139300537</c:v>
                </c:pt>
                <c:pt idx="9">
                  <c:v>22.658197984588018</c:v>
                </c:pt>
                <c:pt idx="10">
                  <c:v>11.748134262003557</c:v>
                </c:pt>
                <c:pt idx="11">
                  <c:v>9.1198473621813854</c:v>
                </c:pt>
                <c:pt idx="12">
                  <c:v>20.931776081802013</c:v>
                </c:pt>
                <c:pt idx="13">
                  <c:v>36.94894635447541</c:v>
                </c:pt>
                <c:pt idx="14">
                  <c:v>57.921791641967971</c:v>
                </c:pt>
                <c:pt idx="15">
                  <c:v>46.25863218731476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05-49E0-97B1-F3151FC58F66}"/>
            </c:ext>
          </c:extLst>
        </c:ser>
        <c:ser>
          <c:idx val="3"/>
          <c:order val="3"/>
          <c:tx>
            <c:strRef>
              <c:f>'f7'!$F$1</c:f>
              <c:strCache>
                <c:ptCount val="1"/>
                <c:pt idx="0">
                  <c:v>più di 36.000 euro</c:v>
                </c:pt>
              </c:strCache>
            </c:strRef>
          </c:tx>
          <c:spPr>
            <a:solidFill>
              <a:schemeClr val="tx2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'f7'!$B$2:$B$17</c:f>
              <c:strCache>
                <c:ptCount val="16"/>
                <c:pt idx="0">
                  <c:v>*Verdure e ortaggi freschi e surgelati</c:v>
                </c:pt>
                <c:pt idx="1">
                  <c:v>Patate e tuberi</c:v>
                </c:pt>
                <c:pt idx="2">
                  <c:v>Frutta fresca</c:v>
                </c:pt>
                <c:pt idx="3">
                  <c:v>Legumi </c:v>
                </c:pt>
                <c:pt idx="4">
                  <c:v>Frutta secca a guscio e semi</c:v>
                </c:pt>
                <c:pt idx="5">
                  <c:v>Uova</c:v>
                </c:pt>
                <c:pt idx="6">
                  <c:v>Carne rossa</c:v>
                </c:pt>
                <c:pt idx="7">
                  <c:v>Carne processata</c:v>
                </c:pt>
                <c:pt idx="8">
                  <c:v>Pesce e frutti di mare</c:v>
                </c:pt>
                <c:pt idx="9">
                  <c:v>*Formaggi</c:v>
                </c:pt>
                <c:pt idx="10">
                  <c:v>*Olio di oliva extravergine</c:v>
                </c:pt>
                <c:pt idx="11">
                  <c:v>Altri oli e grassi</c:v>
                </c:pt>
                <c:pt idx="12">
                  <c:v>Dolci e snack dolci</c:v>
                </c:pt>
                <c:pt idx="13">
                  <c:v>Prodotti dolciari</c:v>
                </c:pt>
                <c:pt idx="14">
                  <c:v>Bevande analcoliche zuccherate o edulcorate</c:v>
                </c:pt>
                <c:pt idx="15">
                  <c:v>Succhi di frutta e verdura</c:v>
                </c:pt>
              </c:strCache>
            </c:strRef>
          </c:cat>
          <c:val>
            <c:numRef>
              <c:f>'f7'!$F$2:$F$17</c:f>
              <c:numCache>
                <c:formatCode>#,##0.0</c:formatCode>
                <c:ptCount val="16"/>
                <c:pt idx="0">
                  <c:v>96.07997088738972</c:v>
                </c:pt>
                <c:pt idx="1">
                  <c:v>29.02</c:v>
                </c:pt>
                <c:pt idx="2">
                  <c:v>144.39754073689679</c:v>
                </c:pt>
                <c:pt idx="3">
                  <c:v>8.6679906590555245</c:v>
                </c:pt>
                <c:pt idx="4">
                  <c:v>1.4903736377789309</c:v>
                </c:pt>
                <c:pt idx="5">
                  <c:v>15.097591074208614</c:v>
                </c:pt>
                <c:pt idx="6">
                  <c:v>22.228094914374683</c:v>
                </c:pt>
                <c:pt idx="7">
                  <c:v>21.122987026466006</c:v>
                </c:pt>
                <c:pt idx="8">
                  <c:v>21.200555267254803</c:v>
                </c:pt>
                <c:pt idx="9">
                  <c:v>35.254724442138055</c:v>
                </c:pt>
                <c:pt idx="10">
                  <c:v>12.003316035288012</c:v>
                </c:pt>
                <c:pt idx="11">
                  <c:v>8.6417483134405888</c:v>
                </c:pt>
                <c:pt idx="12">
                  <c:v>31.12195640892579</c:v>
                </c:pt>
                <c:pt idx="13">
                  <c:v>32.568166580176424</c:v>
                </c:pt>
                <c:pt idx="14">
                  <c:v>48.281525687597309</c:v>
                </c:pt>
                <c:pt idx="15">
                  <c:v>40.163466528282306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05-49E0-97B1-F3151FC58F66}"/>
            </c:ext>
          </c:extLst>
        </c:ser>
        <c:ser>
          <c:idx val="4"/>
          <c:order val="4"/>
          <c:tx>
            <c:strRef>
              <c:f>'f7'!$G$1</c:f>
              <c:strCache>
                <c:ptCount val="1"/>
                <c:pt idx="0">
                  <c:v>non sa/non risponde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2.8095527004058994E-3"/>
                  <c:y val="-3.239990565759739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C05-49E0-97B1-F3151FC58F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'f7'!$B$2:$B$17</c:f>
              <c:strCache>
                <c:ptCount val="16"/>
                <c:pt idx="0">
                  <c:v>*Verdure e ortaggi freschi e surgelati</c:v>
                </c:pt>
                <c:pt idx="1">
                  <c:v>Patate e tuberi</c:v>
                </c:pt>
                <c:pt idx="2">
                  <c:v>Frutta fresca</c:v>
                </c:pt>
                <c:pt idx="3">
                  <c:v>Legumi </c:v>
                </c:pt>
                <c:pt idx="4">
                  <c:v>Frutta secca a guscio e semi</c:v>
                </c:pt>
                <c:pt idx="5">
                  <c:v>Uova</c:v>
                </c:pt>
                <c:pt idx="6">
                  <c:v>Carne rossa</c:v>
                </c:pt>
                <c:pt idx="7">
                  <c:v>Carne processata</c:v>
                </c:pt>
                <c:pt idx="8">
                  <c:v>Pesce e frutti di mare</c:v>
                </c:pt>
                <c:pt idx="9">
                  <c:v>*Formaggi</c:v>
                </c:pt>
                <c:pt idx="10">
                  <c:v>*Olio di oliva extravergine</c:v>
                </c:pt>
                <c:pt idx="11">
                  <c:v>Altri oli e grassi</c:v>
                </c:pt>
                <c:pt idx="12">
                  <c:v>Dolci e snack dolci</c:v>
                </c:pt>
                <c:pt idx="13">
                  <c:v>Prodotti dolciari</c:v>
                </c:pt>
                <c:pt idx="14">
                  <c:v>Bevande analcoliche zuccherate o edulcorate</c:v>
                </c:pt>
                <c:pt idx="15">
                  <c:v>Succhi di frutta e verdura</c:v>
                </c:pt>
              </c:strCache>
            </c:strRef>
          </c:cat>
          <c:val>
            <c:numRef>
              <c:f>'f7'!$G$2:$G$17</c:f>
              <c:numCache>
                <c:formatCode>#,##0.0</c:formatCode>
                <c:ptCount val="16"/>
                <c:pt idx="0">
                  <c:v>61.41725941730428</c:v>
                </c:pt>
                <c:pt idx="1">
                  <c:v>35.479999999999997</c:v>
                </c:pt>
                <c:pt idx="2">
                  <c:v>153.40240656268384</c:v>
                </c:pt>
                <c:pt idx="3">
                  <c:v>4.1505731312536813</c:v>
                </c:pt>
                <c:pt idx="4">
                  <c:v>2.0610579752795775</c:v>
                </c:pt>
                <c:pt idx="5">
                  <c:v>14.064020011771634</c:v>
                </c:pt>
                <c:pt idx="6">
                  <c:v>29.232275014714535</c:v>
                </c:pt>
                <c:pt idx="7">
                  <c:v>27.687943643319592</c:v>
                </c:pt>
                <c:pt idx="8">
                  <c:v>19.370581224249559</c:v>
                </c:pt>
                <c:pt idx="9">
                  <c:v>28.743324749852849</c:v>
                </c:pt>
                <c:pt idx="10">
                  <c:v>10.902980429664506</c:v>
                </c:pt>
                <c:pt idx="11">
                  <c:v>10.824672601530317</c:v>
                </c:pt>
                <c:pt idx="12">
                  <c:v>23.608685256032963</c:v>
                </c:pt>
                <c:pt idx="13">
                  <c:v>38.820977781047681</c:v>
                </c:pt>
                <c:pt idx="14">
                  <c:v>64.389346674514428</c:v>
                </c:pt>
                <c:pt idx="15">
                  <c:v>40.17657445556209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C05-49E0-97B1-F3151FC58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36911199"/>
        <c:axId val="1136911679"/>
      </c:barChart>
      <c:catAx>
        <c:axId val="1136911199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911679"/>
        <c:crosses val="autoZero"/>
        <c:auto val="1"/>
        <c:lblAlgn val="ctr"/>
        <c:lblOffset val="100"/>
        <c:noMultiLvlLbl val="0"/>
      </c:catAx>
      <c:valAx>
        <c:axId val="1136911679"/>
        <c:scaling>
          <c:orientation val="minMax"/>
          <c:max val="155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g/die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9111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 horizontalDpi="-1" verticalDpi="-1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'f7'!$L$1</c:f>
              <c:strCache>
                <c:ptCount val="1"/>
                <c:pt idx="0">
                  <c:v>fino a 12000 euro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0"/>
                  <c:y val="2.64150786420570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70-409F-A461-3CD3A0C039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'f7'!$K$2:$K$4</c:f>
              <c:strCache>
                <c:ptCount val="3"/>
                <c:pt idx="0">
                  <c:v>Cereali e prodotti derivati</c:v>
                </c:pt>
                <c:pt idx="1">
                  <c:v>Cereali integrali</c:v>
                </c:pt>
                <c:pt idx="2">
                  <c:v>Latte, yogurt e latti fermentati</c:v>
                </c:pt>
              </c:strCache>
            </c:strRef>
          </c:cat>
          <c:val>
            <c:numRef>
              <c:f>'f7'!$L$2:$L$4</c:f>
              <c:numCache>
                <c:formatCode>#,##0.0</c:formatCode>
                <c:ptCount val="3"/>
                <c:pt idx="0">
                  <c:v>153.68710942760947</c:v>
                </c:pt>
                <c:pt idx="1">
                  <c:v>5.3180808080808069</c:v>
                </c:pt>
                <c:pt idx="2">
                  <c:v>170.04507407407408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70-409F-A461-3CD3A0C03984}"/>
            </c:ext>
          </c:extLst>
        </c:ser>
        <c:ser>
          <c:idx val="1"/>
          <c:order val="1"/>
          <c:tx>
            <c:strRef>
              <c:f>'f7'!$M$1</c:f>
              <c:strCache>
                <c:ptCount val="1"/>
                <c:pt idx="0">
                  <c:v>12.000-24.000</c:v>
                </c:pt>
              </c:strCache>
            </c:strRef>
          </c:tx>
          <c:spPr>
            <a:solidFill>
              <a:schemeClr val="tx2">
                <a:lumMod val="25000"/>
                <a:lumOff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4.4131386988484518E-2"/>
                  <c:y val="1.320753932102848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70-409F-A461-3CD3A0C039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'f7'!$K$2:$K$4</c:f>
              <c:strCache>
                <c:ptCount val="3"/>
                <c:pt idx="0">
                  <c:v>Cereali e prodotti derivati</c:v>
                </c:pt>
                <c:pt idx="1">
                  <c:v>Cereali integrali</c:v>
                </c:pt>
                <c:pt idx="2">
                  <c:v>Latte, yogurt e latti fermentati</c:v>
                </c:pt>
              </c:strCache>
            </c:strRef>
          </c:cat>
          <c:val>
            <c:numRef>
              <c:f>'f7'!$M$2:$M$4</c:f>
              <c:numCache>
                <c:formatCode>#,##0.0</c:formatCode>
                <c:ptCount val="3"/>
                <c:pt idx="0">
                  <c:v>153.59377032656903</c:v>
                </c:pt>
                <c:pt idx="1">
                  <c:v>3.6175245262733497</c:v>
                </c:pt>
                <c:pt idx="2">
                  <c:v>205.57909017605169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70-409F-A461-3CD3A0C03984}"/>
            </c:ext>
          </c:extLst>
        </c:ser>
        <c:ser>
          <c:idx val="2"/>
          <c:order val="2"/>
          <c:tx>
            <c:strRef>
              <c:f>'f7'!$N$1</c:f>
              <c:strCache>
                <c:ptCount val="1"/>
                <c:pt idx="0">
                  <c:v>24.000 - 36.000</c:v>
                </c:pt>
              </c:strCache>
            </c:strRef>
          </c:tx>
          <c:spPr>
            <a:solidFill>
              <a:schemeClr val="tx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'f7'!$K$2:$K$4</c:f>
              <c:strCache>
                <c:ptCount val="3"/>
                <c:pt idx="0">
                  <c:v>Cereali e prodotti derivati</c:v>
                </c:pt>
                <c:pt idx="1">
                  <c:v>Cereali integrali</c:v>
                </c:pt>
                <c:pt idx="2">
                  <c:v>Latte, yogurt e latti fermentati</c:v>
                </c:pt>
              </c:strCache>
            </c:strRef>
          </c:cat>
          <c:val>
            <c:numRef>
              <c:f>'f7'!$N$2:$N$4</c:f>
              <c:numCache>
                <c:formatCode>#,##0.0</c:formatCode>
                <c:ptCount val="3"/>
                <c:pt idx="0">
                  <c:v>153.76707468879673</c:v>
                </c:pt>
                <c:pt idx="1">
                  <c:v>5.2013826318909313</c:v>
                </c:pt>
                <c:pt idx="2">
                  <c:v>136.23665382335506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70-409F-A461-3CD3A0C03984}"/>
            </c:ext>
          </c:extLst>
        </c:ser>
        <c:ser>
          <c:idx val="3"/>
          <c:order val="3"/>
          <c:tx>
            <c:strRef>
              <c:f>'f7'!$O$1</c:f>
              <c:strCache>
                <c:ptCount val="1"/>
                <c:pt idx="0">
                  <c:v>più di 36.000 euro</c:v>
                </c:pt>
              </c:strCache>
            </c:strRef>
          </c:tx>
          <c:spPr>
            <a:solidFill>
              <a:schemeClr val="tx2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6.2687894528023438E-2"/>
                  <c:y val="1.320805930289157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1407158859720454E-2"/>
                      <c:h val="8.0092806362914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8F70-409F-A461-3CD3A0C0398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'f7'!$K$2:$K$4</c:f>
              <c:strCache>
                <c:ptCount val="3"/>
                <c:pt idx="0">
                  <c:v>Cereali e prodotti derivati</c:v>
                </c:pt>
                <c:pt idx="1">
                  <c:v>Cereali integrali</c:v>
                </c:pt>
                <c:pt idx="2">
                  <c:v>Latte, yogurt e latti fermentati</c:v>
                </c:pt>
              </c:strCache>
            </c:strRef>
          </c:cat>
          <c:val>
            <c:numRef>
              <c:f>'f7'!$O$2:$O$4</c:f>
              <c:numCache>
                <c:formatCode>#,##0.0</c:formatCode>
                <c:ptCount val="3"/>
                <c:pt idx="0">
                  <c:v>159.5022298910223</c:v>
                </c:pt>
                <c:pt idx="1">
                  <c:v>6.6734442138038412</c:v>
                </c:pt>
                <c:pt idx="2">
                  <c:v>165.76924338349775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F70-409F-A461-3CD3A0C03984}"/>
            </c:ext>
          </c:extLst>
        </c:ser>
        <c:ser>
          <c:idx val="4"/>
          <c:order val="4"/>
          <c:tx>
            <c:strRef>
              <c:f>'f7'!$P$1</c:f>
              <c:strCache>
                <c:ptCount val="1"/>
                <c:pt idx="0">
                  <c:v>non sa/non risponde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'f7'!$K$2:$K$4</c:f>
              <c:strCache>
                <c:ptCount val="3"/>
                <c:pt idx="0">
                  <c:v>Cereali e prodotti derivati</c:v>
                </c:pt>
                <c:pt idx="1">
                  <c:v>Cereali integrali</c:v>
                </c:pt>
                <c:pt idx="2">
                  <c:v>Latte, yogurt e latti fermentati</c:v>
                </c:pt>
              </c:strCache>
            </c:strRef>
          </c:cat>
          <c:val>
            <c:numRef>
              <c:f>'f7'!$P$2:$P$4</c:f>
              <c:numCache>
                <c:formatCode>#,##0.0</c:formatCode>
                <c:ptCount val="3"/>
                <c:pt idx="0">
                  <c:v>164.2115060329605</c:v>
                </c:pt>
                <c:pt idx="1">
                  <c:v>5.0577839905826938</c:v>
                </c:pt>
                <c:pt idx="2">
                  <c:v>182.62369997057093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F70-409F-A461-3CD3A0C03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36911199"/>
        <c:axId val="1136911679"/>
      </c:barChart>
      <c:catAx>
        <c:axId val="1136911199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911679"/>
        <c:crosses val="autoZero"/>
        <c:auto val="1"/>
        <c:lblAlgn val="ctr"/>
        <c:lblOffset val="100"/>
        <c:noMultiLvlLbl val="0"/>
      </c:catAx>
      <c:valAx>
        <c:axId val="1136911679"/>
        <c:scaling>
          <c:orientation val="minMax"/>
          <c:max val="210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911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landscape" horizontalDpi="-1" verticalDpi="-1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it-IT" b="1">
                <a:solidFill>
                  <a:schemeClr val="tx1"/>
                </a:solidFill>
              </a:rPr>
              <a:t>Adolescenti 10 -</a:t>
            </a:r>
            <a:r>
              <a:rPr lang="it-IT" b="1" baseline="0">
                <a:solidFill>
                  <a:schemeClr val="tx1"/>
                </a:solidFill>
              </a:rPr>
              <a:t> 17 </a:t>
            </a:r>
            <a:r>
              <a:rPr lang="it-IT" b="1">
                <a:solidFill>
                  <a:schemeClr val="tx1"/>
                </a:solidFill>
              </a:rPr>
              <a:t>anni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48899459561521147"/>
          <c:y val="0.1184561909202662"/>
          <c:w val="0.47147133391299634"/>
          <c:h val="0.7839171919880664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'f8'!$C$3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chemeClr val="tx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'f8'!$B$4:$B$20</c:f>
              <c:strCache>
                <c:ptCount val="17"/>
                <c:pt idx="0">
                  <c:v>Verdure e ortaggi freschi e surgelati</c:v>
                </c:pt>
                <c:pt idx="1">
                  <c:v>Patate e tuberi</c:v>
                </c:pt>
                <c:pt idx="2">
                  <c:v>Frutta fresca</c:v>
                </c:pt>
                <c:pt idx="3">
                  <c:v>Legumi</c:v>
                </c:pt>
                <c:pt idx="4">
                  <c:v>Frutta secca a guscio e semi</c:v>
                </c:pt>
                <c:pt idx="5">
                  <c:v>Uova</c:v>
                </c:pt>
                <c:pt idx="6">
                  <c:v>Carne rossa</c:v>
                </c:pt>
                <c:pt idx="7">
                  <c:v>*Carne processata</c:v>
                </c:pt>
                <c:pt idx="8">
                  <c:v>Pesce e frutti di mare</c:v>
                </c:pt>
                <c:pt idx="9">
                  <c:v>*Formaggi</c:v>
                </c:pt>
                <c:pt idx="10">
                  <c:v>*Olio di oliva extravergine</c:v>
                </c:pt>
                <c:pt idx="11">
                  <c:v>Altri oli e grassi</c:v>
                </c:pt>
                <c:pt idx="12">
                  <c:v>Dolci e snack dolci</c:v>
                </c:pt>
                <c:pt idx="13">
                  <c:v>Prodotti dolciari</c:v>
                </c:pt>
                <c:pt idx="14">
                  <c:v>Bevande analcoliche zuccherate o edulcorate</c:v>
                </c:pt>
                <c:pt idx="15">
                  <c:v>Succhi di frutta e verdura</c:v>
                </c:pt>
                <c:pt idx="16">
                  <c:v>Bevande alcoliche</c:v>
                </c:pt>
              </c:strCache>
            </c:strRef>
          </c:cat>
          <c:val>
            <c:numRef>
              <c:f>'f8'!$C$4:$C$20</c:f>
              <c:numCache>
                <c:formatCode>0.0</c:formatCode>
                <c:ptCount val="17"/>
                <c:pt idx="0">
                  <c:v>123.8205502167116</c:v>
                </c:pt>
                <c:pt idx="1">
                  <c:v>46</c:v>
                </c:pt>
                <c:pt idx="2">
                  <c:v>137.28081355691344</c:v>
                </c:pt>
                <c:pt idx="3">
                  <c:v>7.7133497939462776</c:v>
                </c:pt>
                <c:pt idx="4">
                  <c:v>1.8429945289185732</c:v>
                </c:pt>
                <c:pt idx="5">
                  <c:v>18.086704561602957</c:v>
                </c:pt>
                <c:pt idx="6">
                  <c:v>68.088862761119799</c:v>
                </c:pt>
                <c:pt idx="7">
                  <c:v>45.488056700298444</c:v>
                </c:pt>
                <c:pt idx="8">
                  <c:v>27.539127469091948</c:v>
                </c:pt>
                <c:pt idx="9">
                  <c:v>47.284932499644739</c:v>
                </c:pt>
                <c:pt idx="10">
                  <c:v>16.523986428875954</c:v>
                </c:pt>
                <c:pt idx="11">
                  <c:v>16.153232911752166</c:v>
                </c:pt>
                <c:pt idx="12">
                  <c:v>40.222264459286599</c:v>
                </c:pt>
                <c:pt idx="13">
                  <c:v>36.242557908199522</c:v>
                </c:pt>
                <c:pt idx="14">
                  <c:v>100.00653687650993</c:v>
                </c:pt>
                <c:pt idx="15">
                  <c:v>29.733799914736402</c:v>
                </c:pt>
                <c:pt idx="16">
                  <c:v>6.9519386812562169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7B-4154-B1E4-F26F0D9EF7BB}"/>
            </c:ext>
          </c:extLst>
        </c:ser>
        <c:ser>
          <c:idx val="1"/>
          <c:order val="1"/>
          <c:tx>
            <c:strRef>
              <c:f>'f8'!$D$3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3.1248912648077561E-2"/>
                  <c:y val="4.71451847479218E-1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67B-4154-B1E4-F26F0D9EF7BB}"/>
                </c:ext>
              </c:extLst>
            </c:dLbl>
            <c:dLbl>
              <c:idx val="4"/>
              <c:layout>
                <c:manualLayout>
                  <c:x val="4.4373229874993276E-3"/>
                  <c:y val="-9.1237418261241113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67B-4154-B1E4-F26F0D9EF7BB}"/>
                </c:ext>
              </c:extLst>
            </c:dLbl>
            <c:dLbl>
              <c:idx val="16"/>
              <c:layout>
                <c:manualLayout>
                  <c:x val="4.1973581506635368E-2"/>
                  <c:y val="4.5618709130620556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67B-4154-B1E4-F26F0D9EF7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'f8'!$B$4:$B$20</c:f>
              <c:strCache>
                <c:ptCount val="17"/>
                <c:pt idx="0">
                  <c:v>Verdure e ortaggi freschi e surgelati</c:v>
                </c:pt>
                <c:pt idx="1">
                  <c:v>Patate e tuberi</c:v>
                </c:pt>
                <c:pt idx="2">
                  <c:v>Frutta fresca</c:v>
                </c:pt>
                <c:pt idx="3">
                  <c:v>Legumi</c:v>
                </c:pt>
                <c:pt idx="4">
                  <c:v>Frutta secca a guscio e semi</c:v>
                </c:pt>
                <c:pt idx="5">
                  <c:v>Uova</c:v>
                </c:pt>
                <c:pt idx="6">
                  <c:v>Carne rossa</c:v>
                </c:pt>
                <c:pt idx="7">
                  <c:v>*Carne processata</c:v>
                </c:pt>
                <c:pt idx="8">
                  <c:v>Pesce e frutti di mare</c:v>
                </c:pt>
                <c:pt idx="9">
                  <c:v>*Formaggi</c:v>
                </c:pt>
                <c:pt idx="10">
                  <c:v>*Olio di oliva extravergine</c:v>
                </c:pt>
                <c:pt idx="11">
                  <c:v>Altri oli e grassi</c:v>
                </c:pt>
                <c:pt idx="12">
                  <c:v>Dolci e snack dolci</c:v>
                </c:pt>
                <c:pt idx="13">
                  <c:v>Prodotti dolciari</c:v>
                </c:pt>
                <c:pt idx="14">
                  <c:v>Bevande analcoliche zuccherate o edulcorate</c:v>
                </c:pt>
                <c:pt idx="15">
                  <c:v>Succhi di frutta e verdura</c:v>
                </c:pt>
                <c:pt idx="16">
                  <c:v>Bevande alcoliche</c:v>
                </c:pt>
              </c:strCache>
            </c:strRef>
          </c:cat>
          <c:val>
            <c:numRef>
              <c:f>'f8'!$D$4:$D$20</c:f>
              <c:numCache>
                <c:formatCode>0.0</c:formatCode>
                <c:ptCount val="17"/>
                <c:pt idx="0">
                  <c:v>116.23056874821985</c:v>
                </c:pt>
                <c:pt idx="1">
                  <c:v>37.1</c:v>
                </c:pt>
                <c:pt idx="2">
                  <c:v>146.42207063514664</c:v>
                </c:pt>
                <c:pt idx="3">
                  <c:v>10.466389917402443</c:v>
                </c:pt>
                <c:pt idx="4">
                  <c:v>2.2790323269723722</c:v>
                </c:pt>
                <c:pt idx="5">
                  <c:v>15.882741384221019</c:v>
                </c:pt>
                <c:pt idx="6">
                  <c:v>56.143491348618639</c:v>
                </c:pt>
                <c:pt idx="7">
                  <c:v>30.847753845058396</c:v>
                </c:pt>
                <c:pt idx="8">
                  <c:v>20.083689475932776</c:v>
                </c:pt>
                <c:pt idx="9">
                  <c:v>35.202892338365125</c:v>
                </c:pt>
                <c:pt idx="10">
                  <c:v>12.163182853887777</c:v>
                </c:pt>
                <c:pt idx="11">
                  <c:v>12.97681073768157</c:v>
                </c:pt>
                <c:pt idx="12">
                  <c:v>36.980719524352004</c:v>
                </c:pt>
                <c:pt idx="13">
                  <c:v>35.039594488749607</c:v>
                </c:pt>
                <c:pt idx="14">
                  <c:v>107.52307035032753</c:v>
                </c:pt>
                <c:pt idx="15">
                  <c:v>24.604471660495591</c:v>
                </c:pt>
                <c:pt idx="16">
                  <c:v>11.200627670179435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7B-4154-B1E4-F26F0D9EF7BB}"/>
            </c:ext>
          </c:extLst>
        </c:ser>
        <c:ser>
          <c:idx val="2"/>
          <c:order val="2"/>
          <c:tx>
            <c:strRef>
              <c:f>'f8'!$E$3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4.1846573984742681E-2"/>
                  <c:y val="7.7147557156013015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67B-4154-B1E4-F26F0D9EF7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'f8'!$B$4:$B$20</c:f>
              <c:strCache>
                <c:ptCount val="17"/>
                <c:pt idx="0">
                  <c:v>Verdure e ortaggi freschi e surgelati</c:v>
                </c:pt>
                <c:pt idx="1">
                  <c:v>Patate e tuberi</c:v>
                </c:pt>
                <c:pt idx="2">
                  <c:v>Frutta fresca</c:v>
                </c:pt>
                <c:pt idx="3">
                  <c:v>Legumi</c:v>
                </c:pt>
                <c:pt idx="4">
                  <c:v>Frutta secca a guscio e semi</c:v>
                </c:pt>
                <c:pt idx="5">
                  <c:v>Uova</c:v>
                </c:pt>
                <c:pt idx="6">
                  <c:v>Carne rossa</c:v>
                </c:pt>
                <c:pt idx="7">
                  <c:v>*Carne processata</c:v>
                </c:pt>
                <c:pt idx="8">
                  <c:v>Pesce e frutti di mare</c:v>
                </c:pt>
                <c:pt idx="9">
                  <c:v>*Formaggi</c:v>
                </c:pt>
                <c:pt idx="10">
                  <c:v>*Olio di oliva extravergine</c:v>
                </c:pt>
                <c:pt idx="11">
                  <c:v>Altri oli e grassi</c:v>
                </c:pt>
                <c:pt idx="12">
                  <c:v>Dolci e snack dolci</c:v>
                </c:pt>
                <c:pt idx="13">
                  <c:v>Prodotti dolciari</c:v>
                </c:pt>
                <c:pt idx="14">
                  <c:v>Bevande analcoliche zuccherate o edulcorate</c:v>
                </c:pt>
                <c:pt idx="15">
                  <c:v>Succhi di frutta e verdura</c:v>
                </c:pt>
                <c:pt idx="16">
                  <c:v>Bevande alcoliche</c:v>
                </c:pt>
              </c:strCache>
            </c:strRef>
          </c:cat>
          <c:val>
            <c:numRef>
              <c:f>'f8'!$E$4:$E$20</c:f>
              <c:numCache>
                <c:formatCode>0.0</c:formatCode>
                <c:ptCount val="17"/>
                <c:pt idx="0">
                  <c:v>120.02960848033293</c:v>
                </c:pt>
                <c:pt idx="1">
                  <c:v>41.6</c:v>
                </c:pt>
                <c:pt idx="2">
                  <c:v>141.84656554520222</c:v>
                </c:pt>
                <c:pt idx="3">
                  <c:v>9.0884012020769553</c:v>
                </c:pt>
                <c:pt idx="4">
                  <c:v>2.0607808165587889</c:v>
                </c:pt>
                <c:pt idx="5">
                  <c:v>16.98589871256846</c:v>
                </c:pt>
                <c:pt idx="6">
                  <c:v>62.122549505654732</c:v>
                </c:pt>
                <c:pt idx="7">
                  <c:v>38.175715378049674</c:v>
                </c:pt>
                <c:pt idx="8">
                  <c:v>23.815385695995452</c:v>
                </c:pt>
                <c:pt idx="9">
                  <c:v>41.250357777935854</c:v>
                </c:pt>
                <c:pt idx="10">
                  <c:v>14.345910982288917</c:v>
                </c:pt>
                <c:pt idx="11">
                  <c:v>14.566716338288648</c:v>
                </c:pt>
                <c:pt idx="12">
                  <c:v>38.603221246176851</c:v>
                </c:pt>
                <c:pt idx="13">
                  <c:v>35.641717938686966</c:v>
                </c:pt>
                <c:pt idx="14">
                  <c:v>103.76079379756743</c:v>
                </c:pt>
                <c:pt idx="15">
                  <c:v>27.171872110391934</c:v>
                </c:pt>
                <c:pt idx="16">
                  <c:v>9.0740166441425565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67B-4154-B1E4-F26F0D9EF7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65414624"/>
        <c:axId val="865428544"/>
      </c:barChart>
      <c:catAx>
        <c:axId val="8654146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5428544"/>
        <c:crosses val="autoZero"/>
        <c:auto val="1"/>
        <c:lblAlgn val="ctr"/>
        <c:lblOffset val="100"/>
        <c:noMultiLvlLbl val="0"/>
      </c:catAx>
      <c:valAx>
        <c:axId val="865428544"/>
        <c:scaling>
          <c:orientation val="minMax"/>
          <c:max val="145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g/die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5414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8899459561521147"/>
          <c:y val="0.1184561909202662"/>
          <c:w val="0.47147133391299634"/>
          <c:h val="0.7839171919880664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'f8'!$T$5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chemeClr val="tx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0.1248406140641588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0BA-452F-A0EA-4ED87881126F}"/>
                </c:ext>
              </c:extLst>
            </c:dLbl>
            <c:dLbl>
              <c:idx val="1"/>
              <c:layout>
                <c:manualLayout>
                  <c:x val="-1.9622193968323702E-3"/>
                  <c:y val="3.36583439564720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BA-452F-A0EA-4ED87881126F}"/>
                </c:ext>
              </c:extLst>
            </c:dLbl>
            <c:dLbl>
              <c:idx val="2"/>
              <c:layout>
                <c:manualLayout>
                  <c:x val="-3.2310177705979753E-3"/>
                  <c:y val="0.1075268817204301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BA-452F-A0EA-4ED8788112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'f8'!$S$6:$S$8</c:f>
              <c:strCache>
                <c:ptCount val="3"/>
                <c:pt idx="0">
                  <c:v>*Cereali e prodotti derivati</c:v>
                </c:pt>
                <c:pt idx="1">
                  <c:v>Cereali integrali</c:v>
                </c:pt>
                <c:pt idx="2">
                  <c:v>*Latte, yogurt e latti fermentati</c:v>
                </c:pt>
              </c:strCache>
            </c:strRef>
          </c:cat>
          <c:val>
            <c:numRef>
              <c:f>'f8'!$T$6:$T$8</c:f>
              <c:numCache>
                <c:formatCode>0.0</c:formatCode>
                <c:ptCount val="3"/>
                <c:pt idx="0">
                  <c:v>263.92822912226512</c:v>
                </c:pt>
                <c:pt idx="1">
                  <c:v>10.159678129884902</c:v>
                </c:pt>
                <c:pt idx="2">
                  <c:v>178.49026858036098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BA-452F-A0EA-4ED87881126F}"/>
            </c:ext>
          </c:extLst>
        </c:ser>
        <c:ser>
          <c:idx val="1"/>
          <c:order val="1"/>
          <c:tx>
            <c:strRef>
              <c:f>'f8'!$U$5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4.627948524341486E-2"/>
                  <c:y val="1.683049710988786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BA-452F-A0EA-4ED8788112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'f8'!$S$6:$S$8</c:f>
              <c:strCache>
                <c:ptCount val="3"/>
                <c:pt idx="0">
                  <c:v>*Cereali e prodotti derivati</c:v>
                </c:pt>
                <c:pt idx="1">
                  <c:v>Cereali integrali</c:v>
                </c:pt>
                <c:pt idx="2">
                  <c:v>*Latte, yogurt e latti fermentati</c:v>
                </c:pt>
              </c:strCache>
            </c:strRef>
          </c:cat>
          <c:val>
            <c:numRef>
              <c:f>'f8'!$U$6:$U$8</c:f>
              <c:numCache>
                <c:formatCode>0.0</c:formatCode>
                <c:ptCount val="3"/>
                <c:pt idx="0">
                  <c:v>194.06922980163625</c:v>
                </c:pt>
                <c:pt idx="1">
                  <c:v>11.486478211335802</c:v>
                </c:pt>
                <c:pt idx="2">
                  <c:v>126.04828681287376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0BA-452F-A0EA-4ED87881126F}"/>
            </c:ext>
          </c:extLst>
        </c:ser>
        <c:ser>
          <c:idx val="2"/>
          <c:order val="2"/>
          <c:tx>
            <c:strRef>
              <c:f>'f8'!$V$5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8.357145207296178E-2"/>
                  <c:y val="1.3716649680882146E-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BA-452F-A0EA-4ED87881126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'f8'!$S$6:$S$8</c:f>
              <c:strCache>
                <c:ptCount val="3"/>
                <c:pt idx="0">
                  <c:v>*Cereali e prodotti derivati</c:v>
                </c:pt>
                <c:pt idx="1">
                  <c:v>Cereali integrali</c:v>
                </c:pt>
                <c:pt idx="2">
                  <c:v>*Latte, yogurt e latti fermentati</c:v>
                </c:pt>
              </c:strCache>
            </c:strRef>
          </c:cat>
          <c:val>
            <c:numRef>
              <c:f>'f8'!$V$6:$V$8</c:f>
              <c:numCache>
                <c:formatCode>0.0</c:formatCode>
                <c:ptCount val="3"/>
                <c:pt idx="0">
                  <c:v>229.03599687036564</c:v>
                </c:pt>
                <c:pt idx="1">
                  <c:v>10.822370367735985</c:v>
                </c:pt>
                <c:pt idx="2">
                  <c:v>152.29725371648041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0BA-452F-A0EA-4ED878811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65414624"/>
        <c:axId val="865428544"/>
      </c:barChart>
      <c:catAx>
        <c:axId val="8654146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5428544"/>
        <c:crosses val="autoZero"/>
        <c:auto val="1"/>
        <c:lblAlgn val="ctr"/>
        <c:lblOffset val="100"/>
        <c:noMultiLvlLbl val="0"/>
      </c:catAx>
      <c:valAx>
        <c:axId val="865428544"/>
        <c:scaling>
          <c:orientation val="minMax"/>
          <c:max val="265"/>
          <c:min val="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54146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plotArea>
      <cx:plotAreaRegion>
        <cx:series layoutId="regionMap" uniqueId="{8881F68E-AB69-42D6-9AA3-F0D71BDF0EDD}">
          <cx:dataLabels/>
          <cx:dataId val="0"/>
          <cx:layoutPr>
            <cx:geography cultureLanguage="it-IT" cultureRegion="IT" attribution="Con tecnologia Bing">
              <cx:geoCache provider="{E9337A44-BEBE-4D9F-B70C-5C5E7DAFC167}">
                <cx:binary>1Hxpk9W4su1fIfrL+3JdrdGSTpy+EUfeQ80DY9NfHAUUtmTLgySPv/5lUU0fancd4MblRTw2RAH2
ljUsZebKlTL/fD//4319d+ufza5uwj/ez7/9UsbY/ePXX8P78s7dhiNn3vs2tB/j0fvW/dp+/Gje
3/36wd9Opil+JQizX9+Xtz7ezb/89z/hacVde96+v42mbW6GO788vwtDHcNX7j1569ntB2eajQnR
m/cR//bLi1v/4a5obn95dtdEE5eXS3f32y+PvvXLs18Pn/W3fp/VMLQ4fIC2DB0hyYXESD185C/P
6rYp/rytjhClGGMu0MNHfe768tZB8+8Z0Kfh3H744O9CgBl9+vPLlo+G/3Dj6Jdn79uhifcrV8Ai
/vbLSbytDczbhDZ7uJO19+M/eflpwr8+XvT//ufBBViCgytf4HK4Xt+69TdYslvX3Tb3w/uBsMgU
cYkYe4QHZkeSMcQJxZ87ewDie4bwNBD/bnkAxP2NnwyIrTOwS5Lnrbv9sVbCjmDJJWWE/Gkmj1HB
R4hhxKkQj1F5GM+z7xjP09gctj9AaOuO4NE/GUav75q72H5epx/gwfhRyikWnLKnPBjGYDFcMsT4
gwc7MJxvD+dpaD63O4AELv9keOjbAEYDwerHui8AgyuesodFp4/tJYWggxmVKP28Dx682PeN5WlA
vmx7AArc+slAOW/dO4j1PzSkgJ0QlApEyQMm5BEm6kikCqep+tNM0IEr+64RPY3MF00PgLm/85Mh
s/NmqM2ze/Nfze2z/f2/fqTlpEc4pfCR8sGbAQxf8DFMIdJILlPJH1vOw7CS7x/W01D9h8ccwLbz
R6+P9j8ZcNfmzrVNvPu8bj8k8iAgaUD/06ewEkcK6ALBWD7YGwIn+MAPH5zd9wzoaZT+3fIAmPsb
PxksL/39mjRt8q86ts/+9cEUPxKh9IgxzIQUBwEIHxGJpaL317/E5H84mqfhefIhB0i99Ef/gl8/
V57zsg3vb39o9kmP2D1LkAj/B16NKZcKAZV4+Byg9e3x/AeEPjc8RAWu/2SYvDDv73Oezwvzv/dq
VBxxKQREGAgxX4YedoQ5x4IemMx3DOBpEP5qeAACXP/JMLgeih8KAYgySjJKU/l0SpMepVgxBarM
g1WAZvOlE/v2cJ4G5HO7AzzuL/9kgJzfruZHppgY8EBpKv5SyR5bBgHunEoQ0Q5M45vDeBqHP5sd
wABXfzIUXt/W9d2zD//nX234ocklPxIUEfBF9KnkUhxRmSoBP56mXd89qqfBOWh+ANLrow8/XVR/
5d75HxlAGDlSKWT+GD3OMDE5YgqBGfEDM/n2AJ6G4nO7AwzuL/9klpLd1rc/FgQKyn0KQRwixFNG
gtMjykTKIXt5kll9z4CeBuXfLQ9ggRs/GSrnphh+rGWwI4jqgAt9ku7KI8UkRQDZ43j+HeN4Gou/
Gh5AAdd/Migubj1U4j4vy/+e5DIK+58jyvmfDAuW/EuuS48wI5RI8nTi8e3hPA3I53YHeNxf/skA
+dc7P6zrj+RY5IgQwRQs+l+k9jEi8h4rKv9ULw9k/O8Yz9OQ/NXwABO4/pNBctHWJvxIG8FHkIAQ
+I0fQggs+ZeIQE1MQVUsFQfpx7fH8TQSn9sdAAGX/z8H4j+Uqh9Ssgdf9egr/9MSPYXiI+ccQRHr
0+cABwKK8f31zzLjgWV8rpz/5+E8Dcfndo+G/v+6EP+fi/R/HWLYQKVq++n0wxd1+q/f/TRBOJNx
0PTPpPlJhB5W6+TDb7+AfvsFYPePeJRsf16mgwZ3tyFCWwmUVyjALf1Et1JgxNPd/Z37FJ6nQgmG
FOIixaDzN62PJRzJEEcgeBEkCJTIIEClEJtCO9zfovwIGALoYSlKFaVcsb/Om1y39VK0zV8L8ee/
nzWDu25NE8Nvv0AX3cO37uclQLamQNM5nDFAwAMFg43Tvb99Dkda4Mv4v1ru+jUqSXRp4nRmBbpN
1YSzOhJ6vBIbspLj8uKLxXmiT4wJyEiPugU3LziosuA7CMGEwPJ+2S1hrvIMR6S7PIb1VTdJ25y4
RHZio3Krhs04Bpuet/nSdZfWylZcrVOOua4Ya/oz2yTcn9Kc1H5HRy/pNg8Cz9mIVrOesHzy2w7W
9gMuCM43tip8nbW+VO3O1mJBb2XdInrcKd93pygY1244tV2zFf04b6qqyulZV7lgtO1I96YohuVD
MlraZ2tAZlNUSPU6F2H8faxsOe4mZlaSEVVO/touqHuRWlvlm3Hq1vQUqzQ6zUOd05N6Vex3ngxr
sU9kWi4wtHkarAYlSNBtUBTm0FiDie6rdLQZ5TihpVZLNdlsrhazbPDqjTgrxzH19SaK2leaeM+m
k5i72T0PyuRk0xaj2js8DDe2xPiKFIUsMwSF2rfOoaukn8uwSdZiuuhMaHalT8dUp3QSv7vGBaZ5
G1h7nU+idbu6bufkRaB0ods40aE+R2uOiJapne0el7h6O+EmfTOjJN82xKcs453r3spO+ivUyOnd
EJgJmvNK5pvcrDDRdjKqy7BYiHuH2uCmLes5TLqmZWm1TAiWWUwcwceoSuC6p6XaDInruDY9qoRe
l2IqspzQF2NeCb6jTU27LE+LuC06FrfrMNW010ml+uHaLMs4vghOQp956vq3iLdllvbL0mQ0UFbp
YhbrqTWxvaxCSNipbJ15KViLzc4WYWq2S8jte+RiL/Vsem62VVKTdD/T2PmsX1eGOr24pvL7dST1
WmarXGl+5W0yTh8k9TOmp0r1tlk1K1bUnS5ocO0usjC4bOiNDdcOtd1bNFr4a5UwwH5kPQu7aGpi
Cj0K07ZX0PXS253P86baJkLl/roKmFbXPR1itc8XN3dNRuamtPsYKewvzB0KN3Pvk6LT7dI2w7SZ
CKHTNeqHxr5yHSnrcw7bHnZhWt1/W7coDBTpPy/KFZvxeFbEVpsSKXhyvs5CVBtfyTTQrO4Kua4a
Tzkf141RTTGc8CoX6R+sSIplsxQuDbtOpGXyxvclrNpajrCbqVm7t6MZU7pN+sl5vUwDzLqhAW4W
XSdvmq4xpR7G0Ie3C59Zs8lT027AUlq+maSI83ZYCtVkzcigfTL4iPatmHH1aqw9mArq5sVmbGhr
+1rE0lfXU8o69xKO7Lmw9c6A34gB6kZbq5QxG5va8NKwPjEn/WLtsukXKsV7kiorNtjXHu3z0KYf
YkjMx9pj9TyStuNvy0au2g4tjjuO8WlVYb9LilW+ppZVajfxwF4WvRGX7YDRRb/Ux2XhdI+MnhEh
Wdl7uyHjwrTFYm+COKnJwHRT5LbTOB12a8Ff0aUaj3kBWMVm1LSviyyOg7hWRVtf9xwl2eCkQTpd
zXxGK5y/Hlc5+G1FEiNuUtK8bKj72Lf5FHVrZr5HdcQnwzo2SjdmgOU39LIEb1xnvWLTiwaDJ6wN
aT8Ql2NdzSi9qVt3XM3G70TB34xWGd00JdsMK37dyfbOAdAXoo/9pmT4OJmnsF/6Lj8RzfCuie6K
wlm3LYlTuUF58iKxyuopiGWj7pFRS69jIvtTv6hNn8yvJhP3XUTlLpSmzKSZxMUY8gj7YdwPPtfJ
YvBWBWx0OrSXomnAs0opulkPhblUtnwtHd0atq5ZXZC4Fa3MdWVN9zsuMM2q6nXDljMJ3DZDuDgd
VrlPUdmfxtRvfFqxk0X1u9rn5yuRUjMGwYAO61nRhnpX4NXtWV7DDqHxjMYaHNhgn0P0mja+BXMt
mDslHbhQu8oduCn+ZhXLS1qnUg+o6D+KMBxzsQzatOt5no9/dGvSZr7hhe57FjVJ01bjapKZUt7r
YqD7waR6VXJD22FTEPoBUqiTBNfHjSFUd8Etb/MKqEWWlwBLOSGkR9TsOpycE1u8pMruINav2qvF
6nX2cdG5dD3bLMaWVTat5bBDI5U3PVIJ1zT2F6xIT4uqUZdDzm9QN05Z6WD35Gp4M47iBtky0UMw
51Hx41E2QauquCQmB1c9K5cVzO6LbrFbWpHlBPPld3CdU4Z4tfOx6ecbHiAoJVVjTpJOvbNjmCfN
orFNxsYUrRqBL9RgR9ONkjPWGPzMlk/1DfZrYjdFRL32McQxm+XS3E5xBTeUdMIlm24e661ZeV5r
24/9tkvraT/ihh9PTWpfLSifHAyykLDIfjJGs7T4XS1rAVawhkEneDDdpiRDderzuXvZRIFvVe+K
P1TSdWmWCq+qLV66c/ASy5UPXbNpay5/F7LBp2ytmtsyDx7vXLmsm8HZKm6XDlZr9sWmELw6LtIq
d9pb2tnt0BP5MnRDYnVpp7LT+cqSbZhUu80hNlyURVWDHyzWYoPmMbydy4iPPSrFH11K+m0LKeFN
BUwRQkI1jrt0XtKrAatbxPt6K4uEUd2btq72GBdt+o5XKuJzFaGZlkNRIO3uT3BpIcdu36XjoKc4
pFmxJuVVj4v5o+oN2ai2rfqsXRLzhstuzSqS2zTrfVsVmwHzgHSV98RsWU7TcRPSvCw1QfUCgAN9
e4NsHS+dKaYha0iJ5K5BFbopXJynTYIamDSZ8mRT2JBcurVMgV51XuyHsaE6jL68cgkO+5xM4p1C
Y3W8ogmdyqoSmRIF3foQ46YuSltn6ewWCIF27nRt6h7cbNoDm1D8RnQ8NHoZVrpJQ1L1F5gok9Xl
KHrdVqHbcV/1L/p+WY8JXJ0zmbf4BJmZbDocKojwRTG+x5Ivexos/r3vMK3B+9X1mjVsLnvd1EN5
XLSW/R6GdNxWbohkV4yJCtr1Br0Wk9r3ilttXB+Pc+bdCXJotton4F7akPOMFxO7wLYXpwVx7Qs5
izcGAs8mhBHXGo3huBq65tIwibLYpPsALnDPC1KRjacJfulDTrYQTpusz5suW/t52iuM6Y2pmTlm
4CuPY0/siaFtvcuBpIPnM1x3EPrORJ/4fTNQBcSmHk+iHxpNTZXejMCrbwY/TBCU+vQscv5xRnN9
0tX3/raXYz7oevDt1jrRKq3aAl/YakCnaRjWy5KY2m0SZQ3aFrlz73sZgtvaMDYnUo3N5Tqr3dD6
fC8q31RZuQ4BTJvGSjyPiQc2VaQ23+NkjRvZ2uTdUofyd+SDh+REdfWJwFTlx2LEajN3tdQqcXW2
+rQ9C8KhbO6m8g7CZ8BaxjjtxTT706WEBELCUbiMThPTbuHTDbiewWiIN3xfom4Bjlv64XjFY70f
k3WQWReM30QqrK6CmU/zukp2lqzxVaQ0GbPKJsuxDciexcLGnSMTfasgqWnvWJunKCMxVcPZmK7x
qgpqet3BOwVs17k09bpmSTfqReTxhRx7eUG9wEBd6vE5ZI+o1Gsipj3KR0jI5Fy0OtQDuOmFrW2j
axTmlxPC4wgGLcuPqUOwpa1byB+FwDwLPi2qDC2KZj3z3bQbkhqbbJyQ2ndNIQedzlJuxt5VWU/H
5V03kc7uVFWOZeZTMl+lUyLpaVVI44/TyOtJz7ZoxVlY+U0d15LruVKt3/vRi9MSU/cSDuqyrKxd
OB0qOp82rrY6tNJua2Hfd33E/WaNeDznrUqSDLrqb5J5mU4tb3KtPK23xMRGV6gqEl0XE96tLORV
Rkdw6m3S41YTs9glG/KxYNsRmE1xVQL8hZ66VGaLhZRcc1JWmrLemT0ZBNnksDOPqeC3YWyX5yaN
dbWbJhs4vH8hYsZiV19MeZOcRPDU50M5lNkwmtd5Wpoz8Or4TLqVX47GY+3Ba+6V7MluHHh+wcCL
X/GpEVsiTQIxvzCv+NQ3mejXctsupLwYIZ3eBEvZezms3RueonA++3q8SXJU7ZtWvrK07k/QQqtz
zl3zys992K3dbLYRFWGfsKY9zgnxxQ58ULepmqGvtUNppztJposqEgjRi0LttjUGSP0Ku3kQEzin
fn6+jnO65w0CimHavvSbss7DcMYhedyWSz9uKMO40waC/X4m/XiCmpHGc1Tmye5e2TiVTRqrDEwm
Oe7d1O6ob2YNpYy0g04NkMFOda3J6NDy12mQLMsbyLFtAVY78EggiK/hPoPElc5rmHAVcXGdz2m6
c3Dk/qLuG/G6yJf1o1WJ8DoitF455K8gWQwq62G0W1WPLENjjUdd9UmVzTEZ1FlugRYmaWzRmZSN
hYAjGaDVmcwbvz6P3vJNbIDF7+spqa5T0Y5KJ6yo4KuxAwdWcFVQDQWb8nSop3bOvJjXLeltzKa8
Nh/6dl22bmDdbikN87vJJWXcNX1Kx6zl5H5DQkp5NolJJLqDNPI8iY04WYLLdZ/WY9a1YPKMIPYu
XQb+YpmW9bQOIa00GkKuRzOwZYsWS4guIJkwuvRyLLa2RdVmJrR4Q4uqf8vrIurGM/oc06Hf8qXI
T4gU5rTpEIUNGWr3cpgCVlnazGzJ1qpVHzm4opcIiTtXzBB1xwL4bknCSDNAXnEdQC54sxTSG01s
R997FMWGRghwQANqyDXncoZcNFbdWbmS6iR4M+4SX/ZOV7Ustn2Piiwx1ky6CLHdQc9lVhnsNiTm
hWZ+oJuED+ENBDd3EiZPL4d1jsc+6dtFWwUc8KSmtXnp0qW6ZMvc67GLK6y5PBMAxmlufbXr6TLj
bZ5WQ4AMxwM98KiyH+pQh91YD4a+XwZa3dYucQDnIt7Be1Pzace7bm+bpj1BXhm+FcpbrENVmQUi
cDHdRJ8Lp+tSuPlkGDF/sYqJjMcdic2bOALUWQve63yqUGI05MsG0jygUGfV0qN6t9ZRoc1QmWpP
+rI32RIrc2MJJD3bvCLpHzUu6iEDVcaVG7J2obB6sbE+FqRa8Q7eFRPvpk5O/XnFp1VkcllnelKG
srmtm6W/RYlbX81oWCs9t4nyYDzARjXqysRfTKxZimysKsfOqmqZds7K8k2ZdkB5IHKi9dgDz/wI
lCzA9hQlaXViEnNBAiqGDeVgWDN1+C3oT6jQkU/FmTA0f9M78RKiNoJ4MYX2wzQIVGZdo3oO+2kJ
txVT5HQqG0i4808KFq9H+LtDXfMeosFYnkxJIm4kxWO3AR/pX5lqsKBRldSWWQ+iyvFa9qvPounG
00Su/bbEaHppYiK2xnEPrFHh8s3QyfrU1tjhzOe8uI1dC9IBT3IMmVE+JqAmzFNH65OByubNmBLH
d+WKQT9LooDcv1rKudhiEULUKtK63MxGws8eXDkIESUDnSo6bP6YWQ1hxQ8taA2lakBtkq4kc0Y8
xx04varos77hyTtoDVSfj0AwcFV3b2OZ5GdN6PIJEgZbddUWcjV4SMchMG2Sokfjru4EAz6/hHrL
gmOvJA5rBvEIvgaWSGHzqnEFy6HOuvs4BdftJ2WJ36sjxDh6ImVxWhRNsWhlU1KfmJwjV+tq8hCj
dZq7AXWZA2VhPa4DmSuTgfjXtVeusLAYBNsVLbpc09Wd1WqcBNHdMoGwREWXrDvh2irR7eyKcJ2u
CgSYRc3d24ZxWKuOKnjEJHP4ia0j7gxUadS+oqQJREKSS+tXHi8Av4+djMexHCD2JLZeYIDz1NPq
InBF+neuESCyuBw01D/FGlCoYJFItCD2DM6b+ry0ieGbphd5u1WOTvYYTQmas5QPdr6Z8757m3AK
DyDcwjI9qDe0A5Z8liQlD7spIMAg7QqYXEpn+I5qp77aBl7gdL/wtQdRa/IKFmqoPEwpBgrPj4AT
aKtd17RXCUaAP0hp2J31vnfhbS1A3NZFl6/tK0SGer4BJ1nYfUCKVRcJ87ApS0jPqwu3zMzybJF2
qC4xuB53Pg7V8Abofoivm3TO/Ssc0Nrtpla092GsyON+QEz0mZcdPM2FFQbqp5bXl+rTVOH9gCE9
AaEv6bPGxSWDQB6aS+sDeJQRxjCfyblsFShXFIQ5mdKcZVPSNcPWpC1Mca4ZDJ+QYZqBFvkC3mTg
LUQK5s6TdIna+5m9NrMkkJtKe+w43lWNWN1Llo9Tqv8LkbIBQY1x3cacC92gJV8hxNnQXbGpwe2J
bAN/+/XyALz/82VtgCCpCJMMiryKpGCH8Pbjl7UBOxVEIUNh1xLaXzUzNVhHN6azVkh4s6N4cDH7
ep/kb51CWziqn8KBMgF1l/SgIAEUGqovQJl0KpLuLehzI8py2A13HpK6DRlWfsqW0PdajklTQLbT
JMluAWlFx6nqb+rJ2S5TI+JbS5pBNzNyu4X2/I9+knHa8HKChLhfOwjxS6RNA+lKlK9YmowvRI/L
ncI9Po1tgv1GpdY7/fX53Q//izIPLCVSkqZMSokI/fRG6ZdruiakwxA+Fg2Zr4G93fqToqz6TaB8
vvYTmy6omJrMtkX/8LLtw7u2TxR7/r6wGI67wLssICLQ+2LTYzR7MLXRNMuqR0uATlZ1egK6cHlX
8g7SBgU1JvsNLO9PXB5MFqiqVALeYkophpf+HnfpGxOG0YF45F2dX65sbHrNE3U625V3us+VPHdV
L64SPnanjfRKg0IfigwNMiS7JLYT1mVJyfCNgR0UvQAEOB0qBVT1oB4oiThYiqb3pOohoOs6J/O1
dG6+tqUHkuiRBW7wdcTvreQx4vB2HRIgYEoor4E9PV4EteRp2wY86FE5SKnKuqNDpuaCnXy9n8NJ
YSKgkiYwqKCIKFj2x/0s42ot2FQLxhlAT0egENVb35bjkIGAAbHh690dbmTojsA+IhRqoKD0q/t6
5hf1ymbBpgF/1OruU+Axs4HqwrKA9LOXeQVOvw7LvfQEgQGk4xU41ubrA8Dsb0OAPQVlW8I4FE3T
h/tfDMFMxMwVVH40sPp+eFOGek22lrGYQo0xKa6Ac7Bxm4Sig3pAGaq3+Vq3CSg7/QAynvAIJEFU
gE4SoWx4GYqyzXXeCNltI6nSQlNpjc3ySFmbsTkfQVqL4D+yvpgMZBYrWY9naicBaXC5tCD4NqLW
C2oJOu6KLik3fIjg+x8KL3yMEGihUnDPQRmFIhKJrvGg+TNvM5fM4Q9ZLMycNUBkySWUGtJuk9Tp
shz7OqJ4XU8zgKjCjNtXkFFAQIXaDNT/ejtD0I0jggfLBsHKhyFv3G5G5j70Tjn8bMekrbZVm/Oz
XlBxU6gFrvZccK79RMWgGXg8vJ8Qv4/EtgQ2QEYHg4cqudlHGgFK8GvFbdHNXb4zFstT5wPIvyyK
4dzKSn1EtIQADmtsgAPkUEc4HWKa528aldfATMqyfL36uN6IZIkQTAmDIfA6h7oTAb29Pje+g4Be
ixFISJTJvB6XfFmGO14zYNGtKofkxWxpHk+WdoRwHwauQJLoqMWbdpXG7Voq4TnUgH60JWvfLJop
oFTZ4ktgURWVsFCgzph9MltYyxzKNetxHooknkQ3Q4B2izdQsfvER3hfKXM6tyyZd4ZGEFBDM8/o
OOIJubNZTC7V0fQgWg9q6frt+OkJg2HQyQAVGLtpw9QLPRfGqGOo3n1aBAGTFlDo9rBpWhjsChzf
ZpMby3AdZ9W9DauNUJ3p5hz05UntDFfiDaEedo1FUM1Ykqm/zGNs3Dbvqhzq9om8zav5ItgGaglp
Y5dLnDJIG+tgl+T0gaXNkx1bAHZkOulHt2GgZ37EbUVulqLCTBdSML7JXbPWp5A2Nd8KewenGwhO
wVUAhYIjY4KnKYajF196C5VWVUdxQ7QJBjh9AVXDG5gj+CnJ8gRluC8vrRwAgq87iUPni1MBRweR
gP4J0IlDNkEmyA9zOUFFu1bg34sEBOVNC9nt9df7OQyuGF6KSoEvcTgZAGew7v/rgS/nBwWnUhHQ
DHXDpD2jGGg+GO99Xbdu/NuxMCP+hvu7d+dfhhU4rQDCGYaOJbwJAac4HvcI+i0bo229ZjQRr0uF
3Z1F1PfHpVXcadIISJXrFU4qneUrbn+PYIYfvz7pv0UcBYdpUjhGzuCEDBwFODiyMoEVza6Ckuta
GnU1L/nUbYqZ3qnFg1F/va+/bSDoi8MaS47hCAa8+PR4uuVQNMwzsep5bat3nOem16ys4YIa204L
L+cPD2ca/uf9pilQBEYVUIVPFOeLGLOqhSSNS6EINsn5ul0gOQLZTtxgguEwCeXLB1cssLO+3isY
5AG8BBEG55Dg/0qgQBkZPYS3bJs05HgCShLrK4RCOF0Y8q2ulrrptoRB+duIav7ITYs/8CSOdUas
DLehpCZuE7n0H0hrPdnCIRF+VkE5b9l0uapvhBvpq64R7lzNIDVqA2ccXisoAt86Q/4vd2e2JLet
Le0nwg6QBKeb/4JDzdVdPav7hqHWAIIDOAAESD79yZJsH0n2tuLc/hEOh6WWiiwOwFqZXy5TnXVF
FKH7hdSGHdAsUBWF6G3mcmMwFSa6sjIing9ICvpd5tp4+ej5Rg0pqchQnbBowu8Zgu7d6oIM29Vx
5z2gCBldZifELrKIkYsPXRy1WqclG5ALTQIStt42/Nb2TtivSdrD1WrhsrRhsdcQqKYvsauxOqgi
WvuD7VYWwtuShuxAumAxLVmlp2SciOhgEV/b93js8fvym+ZDPJT75xYteHRhZsEn8KYX8obqrriv
Q+7ATV2tpu1hCooqylWke2A7U9uiFXVVi8+UZediP4vXC1feCp4jYqBE1h5HamD2nQczttFGrAzr
i7QVuVXw5R/mb/pMycc1aWCgfq60vApfIqa3ym81vgj4GAjAC/buuIrmrV83bEg9CaDGkeZr03i+
BA5iOPbjJaIqVSHWoZPyK8jHfs101o/9xHZdLxfIjcQvXkQpZbhZ2inezSv3Pqhe2Gc/woafRSTw
+wPpPP8oR854upRVJHIZR2o7VtdHWwOD28E1joJUdAV2pqVimqXRbM14VPUKKqy3/vH7Uu1DtBvx
YhSkPn3XaiompHrtS3u9VXGErbrnAmXS9z8PWybiRyowAekk9BixUwgl8cPsd14WRsHc7/SyxkFW
N4q8Epgljwx8C0QdRov1DTxKfZQO6VoIk2SAhI3qc+svsb+xS2z1ponnok3pOk3FuZJQgzdjq9WQ
g75o27OwajFpMyMqk/kga0gK3g8P83fuZB0XnLKUmvfboI0gHzcLdjRo0X1JkxHvSAs77Hpzq1F4
a9oHYxcfu2Wet//+5v/9vcf4FIqUOgjAAKOefm1NAMLFeq6GhMcQPxLoiDW563S/yvdvB/qD2fyj
H/wOIH7qetQtvPxj5tVfv/x/j12Lf74NY/rf37yOzPrfX53/nLX165+6HuivP4bj/HHgK5L50y/+
Rof+F/7z+1Su//LDn+DQn5DkP1MI3+BQ6l7Jzb9Gbv0ND/11gs8PmOj3v/oHKIoIoR8ii3NNHTgh
JLE/QdH4Pw6yh9juwEuizYp87Mp/gqL+f+Buwu31YwrFxLuWOH+Aosg3wLNADA4/8LFhY1zUn9/z
p/sEKPaPX/8IimJ7/2VvQKeDTBciwfgw1FQhjvRjsaFilPOrjVhiK7vuPZxxCnP2dS1h5i4g2fZF
XD2YmOO3SV0lTgU0q6PTkkZ+V2y7EU9X6MdiXzbrU+Op296FIzuN5oG0+FDuOF1O1wHLv3StfZuE
2+/CeOBuUkym2HhQve8ja/qEYDuK0QPs42j8uJbxW7F6cZstjbOC2VjnM8ThSxEJ9LsrWepDbONG
p7EuWDL0ak7m2dGfFHSZvWzWmiZRg6kEsAVWCg6spjv4A3wTxLOC99DXSVl75FQWAg0REJFkbRXq
xva19tw5kTDy4O7wOiG+qtMgEmc2lnUGSInjAnTHdi6+DrVJ5gDWp8BFTUwLg4RZ9HnNvAvGniZl
pJ4cxzZ76tHidu6BF/poHXIxmAlCBfui+i9TqfQpBvuzqc1goOI0/NjLj3wt7bH25XKoq8ae+Tp3
Rwo3IY+hhefltF9m7wXVHHha0R1obx88v58OIhwsVLya5cXA2nx1G3cvveBDNQSkSCiWym3bUO+Z
l/au6yY3p4CWbmIxmVwQQg/wqMJUF43d1KLvcbZRAacEOEM6ibbGbtbC+inF8L56dZ9HknspsT7a
WVJdISy5VjeNdMTOHUMAGw6zp5VVc6LDq89CWgu3klIJxi+KTmTxw13nmCuaYk9gZ61JnMFvTioU
fpkFBZ1M4nKPJ/FQKLhSahwP4ajpmEA9AAfhR265G1jlbZxIXCaYWlm4zk8YE/KyzOferZe3Btqs
3wjnAdZx+Swgg+NJcWA7QdNCf00tEJnha4kGI5PrdNAiUkkT+KCTmL0QpfH1erpuZs+afCjt15h1
7MOko+ex87yt6WF2z9rIbIAicsaAMZpyQuIkALaRoFmnBzY0Ts6VeyrkXG9WtQSb2ifemgjXkHTt
gAp2fcEzxykumjoi66vKwqJRo3s7g58587qFnAtL0t1pX1NwsgK0FGCn6Hag2t1BZ/4ifAjg0+q2
ePS8jn5cwlBgT1POTW1oswUk7e1N2XYHiFR7C+B0BxdzTkK2huegWM7EFnCJVxYcAFb1G07DFjXD
bJ3ntjHwFp2ouMMTOCWLg/0eCsMyA4Ql3nIXcmoySBtewiLbdSkdg/FouIGyPjXsIy0czpO+lXR3
rfvTgAnI2MXaw7QvRMoFJW/gwcmAKhzSSDbPajys4J7eBtADW/Rg9lapyE8id4J718hgD8C7Spjr
5+A69G27xMuNV4TOfdT4wMHIarZ1iCdXRroE0QugqGyG5Wtt5vpRjtpLusmXbm5gmwGWgHw2Ak5I
g97ypPLW+KUe0GEvATp9Z5Xqviii8Aie3WvSSbNxN2hO4bo1C3rbkt6XJb+r6k5sJrRWN3PYFVez
XN57bTRmS0n2Rlu7haeesInYFMP/Dl7l3xV11SV6bDZDZJu0N55JROVmdQz4F1xjBWCImkTN6xtY
410czGE2LWHWjtOZAzwFHxHfFkF4qeaPThQuV5Q/vIOopjJR9AHY2fWh8Ls1jUCEuDP0qCmMjvMi
biFrLce1Y+IQk9rfVR7eTdvqSxnDpeQwE94EhUwC5d8/BBpCFJ9UmUQweJPZCBLAAhOfAN0n8IOA
Lg39OsFaq0ji+MMioXItaz43a3N0VyArrOouQO/iS+fGwLmc1n9RFqCWdPAfbudjbW31jZ28LquA
KW2JqtwtHWtvy8CzZaSy7nH0sXBIqfSxY361W7Cc7hRBgwRrWoa3ghbLHYCB+qNuu2Dn4xk806m2
7zMIyHRlU5vZ4IHzwH8owJNlHXDj+5qKEZBCTY8ov1kKRTcj7VDlneJ6DzJs/QgeLHpl7uykPIrH
JoFzkpbTtOk6OuA2CSjOLbFZWFWTSGVNlixqinkTGWc8TEDGj0VAYHDDHsZfW5vHJeyXM1hVemZ4
dkwyDKv5AvZk3KP8xqbjV22qgsnuJHClwyrouGULs48RBxTOtEdeCNx5XNEujjeRXL0XSGnBDvI3
LNNi+QCNnl4KRtSpGzndxvWoSqQWnPdSDQDYQwURDkqyOkZT4WI34tW+xyixExS2FjwZnoWkjoYh
hbPoH9uKBYkvKpO6bLzDpnYiBvdqnXuWBMEERqQVqYK8B9B1XjJwajIZnKHfjKvsEG9wwe/7a+4Q
uoArL0zic58kRWeLHMzZ9NhdEU2rByeJcWMflCHTcxui5SV6QJnh5nCuFdYGMM4NwPG9XDysetB7
LhMOmsCsDtEn09u2eqqMBWjXFOx5ge6Vq7XGz9fiyQmnaFs0sf3I40onQOxorhoBZXccibfxrgDI
qFv6Yaj4cvAoUhvWRPTcSDetnHof1mgWXRewmTL+KQpX8FdqtXsX7zbvnJEnAIl7QEiKbtagmA/Y
LkjaCrg9I4tyR1J1g+6vetIchMvst/VdHXZ1KkmjcYVQrnj4Vx9W+NwORc9YjjZrJ77zdTymVWgH
pFJYtGeTJ45+aYLdEogcVdqcKCr5xu3aOgkD24OHJHYPxpelzlxcBiCi+w4O/VnbK9mCnvBsZC0z
N1iXpJ5EnRG02WmNji0BnHm3jO22YoCtghFUV9HgjXLw0ALjLrcwVwkYbb0jIFEiMx8ZB+FTRsXG
h0LrLGW0H3jhILJjU16WUcYb3SS8LmYg4grZCzmRZA06kxA1uecxVu52Ug0WC6wvm7KqvY2ZnwhK
3GRoYpLOxr+UZf3FKc2HOar5bu1tmAWOEpktwvoqe0+5nGM8VByOnOqdNKjnDzDW3NRwf0QZs+75
7NKtq3qD914cwXPpJIg75FfgxySgrh5xTSBR9J7ZrhUNEtbb8RQFEu+IZEkxNio1otcA8YsWXhFe
n1tWF89XpieRaM/AYsbnkYx0zzQJLKRx4txMWCmS2B0RW5B9lXbz/OQuhUmxoTwOYiJpQ/DiJEE/
tDfNSKbE84xI50DohAGHOcDXve8BJ8Lp7quHoQSjsULZzq0kzlYDNdm7us3nSnmXEKUOJBzV38wM
NWO7MOjcfWce+yH4MjZAsghCTDt/dH0AJe4iHlDIhjYp6ECQ/FhV/EwBao4ESvtoCd95ASlTDxAv
kii1e+K2fAET1GSydDMYAezVqwt5HFxweelUF80x6AKFfaEzL9jHH7kHZNjvUe0JZfUWoAJ/mgN5
Ie4qDg1pzE3D2FuhVPG8DB7fd1LEaRisQQIuRO6qntlc1/rKs9k4StZ+XFO0KH6mhnh5HAsiYKpF
AFe7aem2hvH4DJzSS2dHvkRh9TVYubN3qei2BLERED9C5G70OnO3e+8XdY/fjeoU8TizJaWwRYY8
yF0BBxEzLpy8KftTpITJwh4eSBnjIvSRc+hMmbA1rmRShmk4TS89FFFLp2cJbcwgHzMECSmxDdqa
N+cVnOUHJ5z1ycONqlqTDU6MYpiwKetGN0yCCHAP6GCTwAjpgO8EQQoWVX1cLZGJblW91/Fy4d78
im9iDsCtQQ6YsRBXMbs9lKgGdwiEvep6Vpu2RvTFj1CYtwDokkq1R+SQimNUSHClFHvu7F/BkAhr
YefP3cGdWws9fPlA/Kjb1y2Y/ynwL/60mAuSJLsFAAjYfysz4KpYRJ3xrava+7YvvHs8GF0NX9uG
6QLIGm0e3jMHb2fCh96eYDtE+AZTOKeVS6p8LteMr/7DjBd1FLeyxgnGa30Zx1JmTlG9KmCt8KaW
Ii36dUia9nmoxFvNyvkEMwQfT5a8InFGx2p5pKXRuVPQA3izYhsv0ae5WZp8cKb9NIt1o2a8KEWg
gnOEFm0CarNDueZkzhChbujhshR4kaehy3rTVR+Vo9FpkbABT94U6UDljrdyeivt1KVqCBE46YbA
u/UlOjq313wfNmRCQd6POaEVQ4wlKvmFht7XVq9fKRBOTHIMH8jK5l0XwIkl+nPfwWJxG3mxIuIZ
GL77efIRWVjIntFhPBvmVUnYLSbrWjLctBWnidfyFxAl5gBCR9qkAsa4GavoGIzuexmgW5GR2ba8
nhM/hD6NjeTRbWN+XFrfT+PBjkNadrbck3kMsgaL0Y7X5cmtoy4rwShsIC96b1XbudnkrvI4ge7a
mGrAtbPduJnWex9LaOI1hGVdHyy5O6M5Rq6HqEQ4erxRyzXR0DvNC5X6hs/tBotvgnr9MVYG7j9V
+RoAFO68G2SLFvSf4PJrLxCpGwgCrJg2mU+YexwwP2NK+pojSmW1m9F2rjJS9Oa7Hf9/kqL+q870
o8z0/51gBSUHAt9/F6z+ywTQH3Sr75/wh27l/Qd0CaaZhA4LEEq+8hbfA86Y9oMpJ9fpGgEkKpe5
kIz+1K0QfvZhkOHZh6oEPAGK5J+6lf8fDD2PYHtg9BkMDRr/X3SrXwwrBOiC2EUs3r1OGMQwD/qz
ahVTbZjTCAJUzmx4MGfA/7eC8i14210Vhpt+nNHjk9MPF+wf5LJ/SDjjO2O6MXS7MAjDbxTBDw4O
8VhvigLHrQPq5TA+gh3tAOC4vdtu+XQtSBHocovEziqtxHomiIV2HCmv2jKIyvrFbep7B/UBOoBX
qBrvdIbKruUzih4keqDgKEvzOnCQCLDP/372vyI0367aVe5zYdQx728Gpu/O01pAZEvoAt9jFfng
H93pIoOvUyU3y7Qfe7FxaZUg23T0lyBbsLz8+zlcJecfnMZvp4DpLGCGQMvAT/3lxtUahYBToDjk
dZx2Jd9bTnZlSHNHtb85lAtl9Zdj4Um8/v8NAgoXAMzMzw8JA6VN58UQYDLqdhq/mHXM+cwQoasS
d9bAtz7L8GNRzRnq7U3n9smk2r31ROJXtUosknAsvot891LwaF9X1caU3dYjbepT8xvP1/lFq8eF
+flkrz//4ckCv1yCkMHJaufzugLNq/gL/Ko4wB48VA1kwjCPRnSgahvU2OfEs7BsK/lvLppzvQE/
3yCcB+AfvN++d51y+/N5rGxAXwD2BVJY16D8mtKCBceGnAZdwPNnWc1UEi1tFvLhN7as8/eHA+wP
Xi0PdyuGZ/kLdeRWa6fDmZPEDqmuZblBuxkkdB5B1+pD0Igzgq/JNJV5EOsHiOSoi+VpDvwi9fj0
Tqr25M2/uyL+P9wZiHfUY5D1mf9thtOPd4ZOVY+EAN6aCe5Q6Bd4sReed23xFkRl1q7OU7sLap12
EMsN4Q+L1OioaTJ7ZQGJsYpS4jA0X1xCkvQOY7U2iTEWf0GSPGbTe7+O2Bk7eSojvu1A4hv05KYO
nxZWuQkJlxLtR33XNEMNx3bN3LGhp4X362ag7atVCOGEjtmAM7oIhNl2CDV9rucCTRnvj33fhgm4
VsC1jf2kTX3j+2JGpr/8RPX8VoB64a4I0gbmWaybbvPv7/vfF2owE39dPKzYPz9OPYI/3uoPeJPK
NRVD8cT7a5SgrnemDA4IAW91JONt6cOJ+/cj/wJ0XV8ohm0Gu5DjBbC9fzkylG89GVBFwFubPrEi
yDxn2UxyyKup38huRv28zvVvjvpPi06AiS4+A6SIdtr5hWNo2CqxHmmCl9bbIHECWZbwJ4haMWjb
KYU0eppc70DiKRXyI2nabYHsV6IGPO3eiASMTFEP3kcFRzkdO0dB9KkDkh3VMK8blOLIRf37hfqn
V/6nU/7llQ8WoQpMw8CVghDGg257PbbqnI3pp6eQl6Bdh/3IGxj/3P7men27Hr+sNzg4XvvrWnNd
pX9+QKbCQSJaWizS67CJlvIo7LGZw71foPL2lxdcyrxm9EbDOGKl/M2G/g8rzk9H/2WL8JeqsPH1
6OE4bCjDs+E2O+OGj0z+DkZGvfTrwvrToX5Z4EXM4xnNFGSRmuSBabLW09BOfrdc/dMiiv6VgabG
cuViOf35ggK685ymx3FkrTCq40L6CC/eMZTuhk72ZgrGF2gYx9Vg/5UooGZ5Xxlzg6hPIx806w6/
ebqgv//9m2MMDl5CzB6OQwwB+/mMqqVEJKf+NttAosyoV5WyuHS2MNjYmiusT3p8pYXeEPg9ZnpZ
yaGeEcqh/gDjv/lQKLar6ieoiODo16xAveVIlHrYC5qKovEEYTapEANOxncNc2B5C+bbxvsSQPZq
gVTwLRsBOEZLArnwPJQma+9pGST2mrXkjG1Rx35i2qAbZG2iYbokMagYmyPBsviIwUQV3cG2+1rM
ETlZaFvHsUdsehCviB8A9PMjjAtpbiv+OngIFLPovTH+vpD+EUVsDHOxFzn60RQJG1yFhbpwlSSB
p1LVjnvbg/PfGVOtqIcC9wMI06+WF6nygzSEbgGXAng5ol8j0Mu/Zjygd3Q2g7E3gClU3rYMhYPF
R/TBR4jVmCfD9o6Ffk/5mPaQK0NnONoCWIuOO4qvx7pti7TwfpBuf2tE7SN92Pp7X3l3rg2KlMdF
uUPcm+5rXZ6vMyLiLoAT6LS3Q4gWj0QYLTI2HsMIjfmkHQweeADx9Fk0C0wcow59eOnlijI3yilb
+sSTdhc68a3adFSOmaNllyFJhafOLe8LyC3XYRJ0no5OiFyHa+5gtGZz3XgpQzV0nS3h+V4H6QEq
fCWCi42/YDrJrmRqgDwAgj+elk3fTJcfR01Iye77KNgITk9FW+yIoTCnMdxkoxiC9bodkn7+UkX3
CJZDhcIQChj1GeCw1EXlk8le7KdqOMwrGowFRX0NPSdr7RMP0c07y5CaUIbbkbQVnBzccgmQCeMG
rGJ3ynawkoOlKncOLdeL6hAPKcU9epWCMSTVvJy7WyApiX5Uokv96VIg31vX+DYQBBOgOsJoFKFf
hvYgHXTOLKE0Z5A5vWVXI0blT1solOOnJUq9ZnoAKYvrNO9H8xXgalqQZ38V9wajfxIHqG4nnPug
apK1avp0LPX5z4EZTD0E3XRYgOWmlobHP+dmuHbRW+sul8W7UYhjhzsoMkvrPV5naeDxnyU2UPng
umvmkZzND6SB1OxC80kB//fN7fI8BrfI6kVLdEJCDNNGeg4jN87pI5vCTAabQWxHmpp3KEWFUAc+
XEy8c+IHqB2CvXgQadTyQBG0KMMzTObtXM9bb8jYE0Z9QK1vZnv4Nrmj9eGbIcENj9JsgDslehgT
XFn5sHYOZPzjjAkjyEF8bHVmzXSkA/Z9Gm25fVDTNihVGtryaxTWD8sjpllkbtFiZhD8YYb0cIhA
Y8DzUH8e5X5qX4H8YvLCFm1uWs2fkEo+jAP4n/KGY0aG799VxbGrzggUpeUAETPr3SaNDMzHIE4K
lhHvbCu4NAhIungR+Sswip1drk7jlPo1brwGFKh6ROnEvVrBiTftMKZWoD2s3PqJ9gor0rDerQtz
U+uH1TaM7dm1Y58J8ZmjRmwRfaODh7h7lVeOu6OK3sllfFd83DSX3sEwpgELEsmpg4AI9MeE2B0i
easHk+86sgSjBDJ/G0xZ4Z/G+NE7AxdIBnYszE6QT575bGicMvjV8ksT9ZuuIdsIzN0CmWzikFfL
vaMRQHNqfow60GMPkbxvVlDuAExNPnpfJr6pIG9fp5+M7pNX3TVgE0KEV7N5uAtLwIRzPjTPrtqM
gCuQuk7cKB2rN399GZZtoD5jHlPCeZlYegyLw3jhPt+GDEvyRcCvGYEBMvJc9pgNYJ1tGZ3xAPv+
2Tw6EKbW6VJXN/1a5FPHPsK7PuqiSMOlSS1rbgEsjtC3kJbGotKbawouBmVt2HgjRDfm10ksxjnV
M2QxSZNFfh7nl0BjdYjWqD8vbYjI6HKnw4OHERAhfa/ls+mAyy1wFlNv0Jg3cMTu3023MVDiGl32
CjWOAV9I4JcckNF2zTlmSFwCmXRz+HU5EXHutUMWqxwhWamjtGk2YsZQH1Br1yEeeGvnFmhFMz1a
ADld9Yhw25whAW2fy9EfT6IYI550eHsptSIjEsnJctt6r1CEU2jgk3ruWwCVsmgzzg7kdQQBlK+f
Lb1tyDl8BgB/e52aYB6FXA8cI7g2dtUsryNAD2Gcq+W2fkEustrOkYTne7btcbXpyC66q7Jm6ZIZ
XuMzAUEShGnX7b+NoOnG+5B+NR1OGK1An1Wn6q2xZZs2Gsnsi112mO6VeOsFE6zwjB5bc1+Gc9ay
uwE4H76LxdtylPg+/aF0Mc0J3kXvZSKE8muyeNx9m2ZjMBunWLZU3gf1u/deY3H3M3+E74tvuOp0
whgzACyz2rVfkUTbThBwBwQfcPvLbWzBN4W7gu7W+ehjvEEAEBrpeyPp08owiWnCNJp4P/VFstI6
BqGxa5c35CMijq3jpRhgVqVl+TZVJqfupsDKrtovmgH56TD+h2/sQTansb9Vw3GWQVovU9q5+/Dk
ly02mwg3E7fHnVcMeHKBFOByFHsTAmr1Eh5eSv3YeHWmFgcBPg/XCJ4iYvP0MwyIW9rF0yHy3PUG
Bc4MJNZE9lpCVGdMzFo2EcEwjEDMNB8w2CJ1+oAlug+cm7GA3aIl3saS9p+cYdYf4Gy8kI4g+qKX
ndP510kUlUSm5K9BPrWD5Pcweh9qu77FQ7RuAE4E9zCty1RhTtZZeA57p4s/7ALNH6gEparXJbpR
0TXINETRufNG8TJFGA/zfdbPyIsJ6rJQd/8774dVFPMj+nm+XTvko8HPxdfMvgD9WkxPYn43xNG3
jqnGswzMvO+YYvl1EJCo7B1yVak1OjwucNmxAWIIUNE4U4qcpn5ms/tlBhsDYBYXk4IRBxPr3Lph
jaR26ZMzKOdPsQPQdWhgc4cjf3PNuGxmfxDJEpUKAQ7L99d8ynUCwfAgKhi1g8veAjs2e8uu9kUd
+8ByXX7RhRO+RCNUqLXWxSfM4UHHqNpzEE43iIcgAOQNe1H1tyKgbWInpM/BVVHAbewhFLJIxQp/
A1oNIkix8p4gOmzmru/vIifku050AI/rTiXSYD6IDWS5ZQyzxiCHlaeWI1AKAJXnPffOy4KoOAYT
6g1styqLioJigB6vbgKAGfkS6YeRwsfVVY/UiLsQrE1jgHBrGKdx14QZbLmNUn4PU2U803GoboUR
XoIcW5xyYFFIDZXVpg7gbmhkJ9Ohr6YrOHaveBwBVVtBEBBapLWevRtUo2bXEO+LGiREungJU8Sf
2+SbT00mcYsZVchdrqhAqxGenwoEZjo0OkCNM/g4P1ntTF/D9hfg/RKcZJVJikccXHGHlYR+JXiq
7srALplUVN37ulBnyVmD0YfiA5psuS91d+R++Hnl05C2cPITMLR7tWj9OWprjP5pvQ/DOLfYFUWD
UVMLPsRtN0p8P0KpkaHmtw1UliMWMyAQHugNB+wesCmKnFS/pJrXNp/HpcnIUKObqNF1diib07GF
N4v0pgLZ6GDOhGM3xIz+Ie59ls4F5meRDlH5Cn4fFk1lbq2i4RnyZJEGVYAOowLvXlbFDsH7ISn7
7hiAwspDM0Hsjdi2oc29plfTjGgMXvIPmBRzWQsXiA4hd0PP0QVP/UcFmwax/uYeMaElW0N29K1o
UVgEG2epxabtJRi3sb5XJtqtEflqdfnwLQnXxvVGc/aF+mAyjYHbObnw6JUNltROs0THF51r/zp6
r4PqBYNVYshNXWV0hBlP2zrvotA7IN8+Ye2lWy2mMw2753qcNqxANn4AeLO3sbfF1J87ZYYol9MU
nzD945MOxztRmlQsKso6wDdpFYToH/DEXYMtXmpIJ8C5ire2rj1U8+GJCf9Q9+bsGv9sR2cX2RjS
PPGCPA61wEi70Ut8R3wp3AVbDaqWoYSDjwMkXk2/rrBz0xrMAOBW6Ds1vlqMsYqtBt9eqfEmAlzR
zm7il+7eQaeKeCBmXKwLOYpolh+8BeklPWDIaKfWvF55kJq1xE7QSKzkALbV0LVpp1mQsr49Q5zO
oOqfe47ewPoa4yarMW3ZgJ9Ar4VwE6Uaqn/O5YpqO2iP3GJMyVSvMgWsaI6RCI5D5d94c3xrQucW
bPtziQGBHHMrPHc2GcYyfXFUEGRVj7EsCyzxBQNrE66Hkxg8oK6eDLPFw2batP6dEOF7i9mmOQY0
vPfN/EqGeMYz7t4UrfqgkYnNKEZ2QVXCniat4yONvkSIyEH64njqJ4XJNKAS/QRTFMJ8qlF5R6P0
orQY+xtj1q0Q7NI5y81MMO6okk8u6nEXQ019pDcy0fA5p8juQMd3/4e981qSHDmb7BNhDAjo20wg
VWVmadF9A6vq7oIMaBHA0+9BDcXMLMnfaHu1Zv8VaWT3TFUmEMI/9+MG0rQbRDPHbbM9Q63k4qnE
TtMbuUsS3GlLg4t1uTGMT20xPnSgJgzftfNi9N97Pu4GSzIjmuEom/gh88WdcKD/yfwH4+6g4u2w
rWuWyjv8niGJhlt3yL9LMz8o2d0W2bIhGpFzOoZ3BVZHDxK7v5heypYwvWras8XQAUoNb7fibWme
nTbfWxw75vTJyGBbiBuodtzuJZd2Q+2sTHurtJoXdXwziu5maQEEyoPZX6uafKhKzylRfyHroPLn
jeaph0Q3fugtypWUB232nxNVMvQ1T30y98CfmlAbmEMbz1Fc4x/2w2w6Lgx7cWgf6jw7WqLcRZbg
io+tQTa7sfyAx/aQ2vODar5nmfOtI2/omYpD91IGSnef43V/JApxxrWLF2qKg8Qhv4GH404buMbq
TVg2ls/uYG0Lfrdm7g8TtjnYBbt54tgjowe/QP82/V9lifFTczaj5ga2Y95Bcw189lnhtS7EMP8F
cXRfeuraKO1hGoY70xi4LBhTaEizBWLRHocSoOIY63dV1N7kBWgGssRVd5uVBQg8QX4Vo5pfxg/e
rGH5wXZXR3vYnlz6HlU9HTXdey/B/G3lGAfS0e91fJl1wg+xVBhNFOeAITkJHR/MF0nWvbheA0Cg
DS3b2HumfSrYaQPbGC62g6oGlcHfeBZ0gyKuT2Zu7w2j5xjnXKK0tTZuVERca8R90TYWBgF1QHgJ
PJ9ZD3fPX4DPXhL4l6sHOM/te5rUkIKuKDePkfkT1WezQA6BArKB63Mp650Vt2dfQCL2pmDOgEQu
GguQbWyaUe3mKDkDy8LLWX9PJNlxPfV41vxnqRs8e/KpG8rnsvOeTFN8Qkh4ViZ5edn9UO1wnFRz
GgfOa/Kx7nocb1370Ah3Bgsy3brjm5sWx9xMb5t4OSW1eo+ndXlGczDz7pVxADfU+8qCnbAU3ZOP
105Ymgg0w2ygLKEEYijO5zDN+odhygqiZuYNDEXs/G16nefm2IGS2sZNzFuSc0vL4hbimCO6bSrM
krmd8HdWwt0+r7GSyYoIE2paOJZ9tqk7IM42ebKg8EF5LSVwk1bUwVyb4TzZj5Bo94lmH8pOXQZT
w8Xk2NbBZ55yKRvYjO5Yp1DspujNjkj7xObQBWbuqLtkYFDHyd89uo55xeO+h+J3O2vDk1mxLzMo
dEIdH88ldb93ZnpXZwlwLJsvbdhaoGe2XqwuvHtsqHm8s8YBG4gQ0AxQBL00ugGKdVNbl8yPA6vh
nu/ssxQDW5ado264LEn0Xi0+TN2m2EJme8qyF35x8Jqg5mqrfhuiiKZ1Z0aNcnZetXB1qpLHqkZb
6HK2kUJ++EOJJ/YJceC8aNYtYmyzxTR9UgVO5cbu74nDo4TWctyQwugPaWR8gDh4Nyv2TcMhB1J1
3n0az9C6umtnwxFyQDXK/GcXDczHzOnRzaOzrsXfLIvoCJTnYCjapwav+awbE9IrCTPl+TfTOM8E
hsnWPfqOdlS/7O4W5tugjF+FX534CMrkUGvtXTP+IvCwYguXfRE/mGkDJxaC8W1cXvDM5N0xwtS0
KdGX0I4NjroM6a8NCTlsv3fE+Y8LKqQ3tnuzrZ66u2RCoA2jvtwJ/zzMH/38VnEDdJ86fyc9pBR/
03Ab/n3c8b/ulPl31v6/j1N5DD/+MDn4v+JU/2i0+YMf5fe/8zc/iv7baiwhRwUAw1lnDL+7UVy4
+WuVC+FWA0uBzxjw72YU6zeHF5D+BAApwvvC1f/djEKIynV0BpP23/7f/8aMYvCD/HnEIdYwliBU
DJlNZ/vw1hHIH6b3mqRoI49yrjh++orHfMf86DA0MExH2H+iujjx8iOfmttZz1+GftdLbHQcIeF6
29O9VMyH1dx+M1RymNMJB+LgXkcfrUFm02da6TrHrjo/dSViiTHYTwJga0VuoZb5zZR0uDulea85
nUAX7R4qEKBbx83vbAVaUjTxcyzmHlw96xZRh58N9g/I5BjxyvlJJDiLoz77mHPBAiYem75a7kU0
44EbRMVFMwYfpF05uIu9paqwlhHA9Kp87RGcfSdC/aoJARkTpnFTPKfCOSbqlciIj9vX3LIR7Ifc
IQXM9xrOytVCOa9YHXx+G9UTuhmqRiKaBwCyATfqkxf4E0eekSAXVmGwmLlj3zvST8NOiTE0aycP
LEjv+2SRiKKTtxyWVfJrjHrrMJbgFt8Fk1tYxxqWRGinzmsXj/ZG4wguFve6/kZlLGtCYIbCOaf3
ocjhm0xqiE551Krr1A4/jVbnooZXdmv3Sb91y6gOmsFO90ab7AZSPFEZnwsGmyGKgv5G3Fw7WG3c
3UR9c1CNqHcL9l20Bfet0zF1Zk69n9WckGpvoUuaJ9durWPZJgs0Oz47VZjYjUfSFknyqfnqfdLG
Hbd/1LGByIjlTNETuvUMFaB9aTiXHjwjeat175i5Xsryb1xNvb+W3E1U2/zIc4RA2c1u2LhAntPY
5xZh5+qpk8oLpil6d+Msg1LoP9nSQG9zRu4hzCjhe3TzcyM8NqNuIbqriPEQESd3V+DStWNoEDic
0u3Xc0Dmp9w6OigrgZH3mhLWDhDUyb+Z6Sc2y+WSsd9uXOn6fElIKQDd2cFL6MaD3vioEg5geeTx
aeGWVozQbc1qbo99ib3Bmbwk9BXQ7yn7kJE8q5yMAvKHeBg9bChJZ3A6Hyq+7cU9LrZyMPGSsdg6
VXR2M7e567NGO2TEBrexy6/WuslHWxn38dS9Gckgtqw1djDWrrFvU/y4Y+pytTJFe8xdBkRfH0cR
g4oNe26lW623PBA1WKVXh+5p7vJPSH92OLC3gTa2isCET2kD4t4iLeONNuAPu2TQeBnljvDb91LL
iMXwwpXE3INkPvmSPbRPrHurKNrDVOCm7UweAsFJ38i8DUUKN53ip6od/8mp6qfEfYcqc4ao/0hI
RE9wOEfc7cbCf+oMnNxx0XzXDC3A/r31W679JZJiUNjtXREPbqgVjeLiL24Ba362lnq1Jn9bTPan
Qy76ZEIZ2SVWfUgH82hEblD3BC7qdrUqAwm+pnOin3la1ksx2PGylrxVSvuVdQ1mpRz09Aj+csGr
n0/g8lsCC9s0WSnIjhjJmjRPZADW8UbFJa7tdTL70ZNZ80St34wwVM9YIv3ILdYHESvFc9e8N8XA
SaJmdIkHIBzN6NmqtfwgkCLDeFJh4Sw9qoGeA5XRFdo9PRBRXGRbt8N7DXOc8gPzOPr5I1xC9PH4
Y4mWI2ARZ1NY3attJTe+0j6bOQoZBsSASwzE1nno0f8w3Psm9mFS7TdOymsoUHkZM0j8EH6/7XSd
9zkFtWzVXgjwk2yfWfOZjHxzoIbAZ8/P8+IeSJ2HZBsCnfAjY6XC3MyVpoWuyD4KqiD4CxlKsdRI
Cxm4ILRdUyzDtrc1vr74h86sPh3FnfQmaiLUje8MpzrhrWx7/ozLLlFY53SWL7ZmH41Zu3MjeQDg
sE0lbRgEHN9AGfyCW3AeNH3nujwli/cicmfZA/asA/JMF+lD5MwK5xpPzo3fyx2Sw1G4CYoTCifc
Yf1Vr5m5oflt9HHg9IbNCSD/sai7750uX9Tg7msX00oGHdz85tQCrKZ1O4I9gNobGJq864S2t+hG
iNHyTYtIYeUfpS8ugmG8iQSWdvozgwGmEBbKw3f8VpzJGQJYKuDkuq2Zgw3G+LBOwMp073U/MHMv
m8R+8BRjstj6YTLx9v2eq3z1aQKpz7kURJHYjOTtMs/fjkly9KuMuwTYZ4IFDEf3rZr4Jzd35fIj
ij9hFbikZeuYfxK8qkNZsEFVrfeUzd0+9fqHyNRfK9R4K+2vRLcOgx+FQIgeo3J4yGvMn/Ch9DgL
/Ly6yYA4apyHCxNd1V927apYx4K5vXaItOyH11gvkcXdUR9uSq0Lq8Q+tVVBQtN4rYUfOqq/subi
p0Zm1gpEzWnXMfQebXAEeHXKyQ58giwFYbLRma/L4J50Y9n2OCxcOe97XWyJ2f1QU/5QlfnR7NOD
z6rnllPYiI4gmzoBWrvK/HPuxLPfGqAvkb1dThDo2u4p6h7GCZ53zNS8126X1GXXs87I1sgn/KB6
qc5SrhD11mZGt8Di6KrH1ie9VJffK2utAmoJVboSwz/JBBDbuhP4smbsn2uvzhQz9JrbjNFvp902
i0W8xFDWGZhRfUBvDzwyH6JqUXar4RBl42O+oKnN3DQ2lExYz7G0plsmDp853Npw8tqE8Y0ldjMK
K7YhQNxEJpZtI7GmiwgvOhLVsrWAygdjbGjHbG5EMCXESmFD+ydb4d8YRJ88VA79CUOksIHamBMG
I2GMUfucUySZnihyn3gJkv3iEnctPUYwX+lrb0w49IyutbMWLvhGVjxl6VBsM3++EZprnYzMfrZ7
HtremxluypGtKCHhqXwDdSB5kDXNB4UuwnLWEF/IjG2yUdx6BWp7p3hEulo5W+we3P+E6j+VzajM
AbrykZtyfnXmiRtrx0xqtLm7GGNic43Fhui08hA5ExaTkX/SoJnEt3x4qlHP0jXGr2mHlWCK0bon
byyMdX0otvOIkpEi3lg0sZz1NTKFM7U+Fnr04RjaNs249816GoXTmrXy44tZT/tcT0rW7dYmZiNe
LbvX9l3DKaocOyckC8LjR3LLHpuXaCL2MUBQI24HmYO8gXcz6yoNECfdYIT7T0iju5/GYuNb8ldt
yg8xMRmXRAu2cInxDmp9elYGvU6L2NdTvuz6xud3D8cOfb7Q7gk2EB5PqYtqVIFubQ/rfZD8c7Vw
yRuRFfLiZYRvW3m1t88b7uMi6qttkcV7CKP5Jp2Hj7jWp3AhIsxYasCCKRhY6an47HRjjRf5gjvt
8Im5Yk+m50HUk84uTAIkH5g+4FqaN9Oaw/NSCASpMwAS4yVios2oPM00hpUqNvZ677/wRzuy16T6
TMXvaaxJP4+FfmcRcdwg4TSnaogzdF3ygam+jlRWEPIOitpqKLnzmz7fDGZGLFt8par6R8kw5Jtn
1VXQFNl3vN3OMV0TWwCs513lYhOrpszfYNkvyF4CV4gd+gEqIX/Q0XWGV6Odgcjkoa5hVotEH0Qm
Iyfd8H9Wcn63ouqH69RXl5ME7xcvWRQt3g2upnRNDDLUiN1623nFE0IUjxuknp2TM7xJpRx2IHyI
sNaRc+tk1Tmt7Og7NDPyyRY5KririEizb3AX0spjmxFWVbXiolEwIqrKkpBnwsmAXomOULRkqisM
eRHK3UdmB09CDvNjkbUePxLHd70f3yqBhSpKhhBKbh1WS4ymWdhh7OLW7Iy42YO1FNu0zRtW6VJe
FW6ebUYlDbYPfhjRufpGt7I0JLXMyNww4y1eIm1bedo3mTMRIbELqNdlcqX7KDZQl3xuXxwmjRwN
M6uPg00ebiRilON4CngaC9YNnibmLWk4x6PBTl5b+HYZnkS17YFpI5+UatzrcltFgfCKbwtRS7hr
7WNs/oh9VEM9vrVXUuNMeGC27EM6li9qNa9DRX0cYRUGGoVKoXINDqlJMTL4AhTvDqS3Wu6DvuHE
25g6oINQXlgnfJtUk2xkwsDHHyIgvepBW/O/No0YICqSoOsR77QJ449XDEBvotgKWESy5xmAKnlO
PhxJOPfScE47TgNHylGUwZKyenrD9MwPnB1nd7b52jCbVLhCCbCy3jid7DBfcVbDTqARZvM89d5y
YNjIsqi2C0LnsH61FU6PzDEwrIzafgCAnlfOtcvyYktGcX5tRuZqiPtJ0DKHSHUPeN5ceuFc6FUA
fJ1Ht3ScPdlseZKJ7t+BHve3/Amekoq2Gasd95FHDKrVuVal6lB3M8xwK0lDc6hnIh5DS0B/WC6y
wFPYFU508rFUW/S8UIjWP3vw2hp3fc8n6FqzQ4iCNfjNrNyrNIEDVMoeTi6BkG0k2+NsGjF9W/ly
he1rBlbNogGv0eS1iW/FCP0/GophV7MAbUbPM7e9sN9E6181hdXEsAtUMq2hAye9xVv9EM+MRa06
ekH4qLcqqS/MYM8ENHHVOr+I5XtBUXXJXiM4uklmbky5Nh7d1jtxwmnZZzlCDhqtecSXH2tmgNvc
4+GUXabtengTc4pTznWGNxsMWFDHjr6JpP7Dwz4SElMXB6M2CQHXNDQBFKkhqqU/B2zq+UBXGb10
4CmjwbydZ2288Pn4+OEx2DMqpEbOVWe2XXNLe9GDl2XuLhEjdnX5w+QiA5Yxw8GWlygHBjjOmE1Z
8zED9L51sABp4B40ekjr7BZ5d6M7/Pt0I+q/Oa1FVwNcxs0y1O5J0zzW4l6dhjZxb+OO+5eo65jy
N5V8F5KXpFIVwVrLmvaYkzfW7L2z6rYbx2JhyMt17jHq95aVPVq5Hej2dMw1Zw85OtSmqT5oAcdd
rrIFzTaNEmQTrW1qCS+gFw92OZfv1sWsOlWY8Ua/XS6dWWIETFFyi3Fy97xD7jby7DzEAmBjjQWM
xcs9i5/twPmffrjmzUJFOQwmXq8+ThQNTnjMHMedAS1QXEKjlMz22dj6N17siaM2ut9MQyv88At8
r8wS66+O6yiPqFTwSOmVHbqsNO602D2l3WfUVj/We1jUxK9lSRGF1pyM1nxnFD8xClM1UPxVNBqT
ZQUKjGGli5Ow+DKqaEkvxqj/DyCrv3j5kddAIbgMatj4Hd38K462j7xZ5+iB3YpCK5e+Hir4tqr5
OVXlMefaXSfi9xzMfyXUPv0/EK3+lDTc/6qu7/JX9/8D9so3dEzw/z5FeK7kx3v7M33/Eyzr97/1
N6XW+I3ghS980yYrx9f1D63WozPVd9d6UosYmms5yKh/F2tJDpo2f81e8b8WgY1/JgdXHZeYNzkO
9MP1H/3fiLV/dfwD78QdD+fUcD3gWX99lKhLa/5SjWp244zNR53oocjDP3w2d7/nGP7I1+LD+0sC
hmfXMQCAkW5gVu5B2vyzNBwvBKVqOiUYPhUsWjJuHnLDnY5dw4iRwffZXFkT3kqdGMvsKDkgA+c1
Lu7sxID0YFR0vdTfrJVb0a0EC6/FXrTpRkNnXJb1yAmteq9r4e3p8Hzuf+dgQMQwVjZGzkZ8jMZn
C2iGvtIzIhQGfOcQNdzWZWS2UjZijWRc7kMEhAqFfJk9DnYTbfqVzpF0S/c4FCnlODXwDldNw9Mw
iygk0aJtKFic6DVxZupAljAtOEp0KwlkLlS985IJ3uAXJwSE3mHGML+d5XQw655WRBRMLpXZ2bDa
+0KVIxWpFtH6FIUvlyM+IauiyGShMocjlW6ebZk4e/CEeEbgmHhe0d+MvqVgD6yYk0hZH94X+gQY
IRQIPvKzm7Kkic54I/RTbYqVmtIhvbyaK0klaleoitmb2itfEKSVtFBPmnQp+0zoz+pXIgu4W7n1
htTY+iuvpV7JLTRsMWbSjF6/zN4yX3pHK54k3Tv8Gbgv/UqAcVcWTOfm884dc05JX6gYY8ppoXW4
ZU5W1gZj1OwkaBn480BmsF8Y1PVJkIjABiX/a9Uf21ZWoW1kQbeianL+NIoC+JpyBdnwosWBptn2
Yx1TyMnY3tp29TJ9WCsHB8ykg4i35O8ct1dKsnJv2y90jlopOjRBZAdHp0tLLCPNPSttJ+YkEXSi
NanDhMWTrlQeZOoKPay/tmJF9kjgPZ4+gkaQuv1qjam3JeDk35mc1YyV+uPnTXHTrSSgzqfiIkxy
dSwF/QM9bRkY63GaFUPxA9QyM7qcCYNXpGxfxtVbXamJ9DXQQzYQIs2bvscrmMgq27t0RRXh2Cox
8mUtlrqRH2+ZzBs/0e9n98FYMUddzhCQTReK20vkYWj+qj/qTfuezWW9VmnvtB0g15TftXTlKGXT
hTxHACryy9NyaEEuEeriULRSmMDc5WECmIkUNGS2xAAHg4jktfbLOh53LeukmysjhhjDopvTHjQ6
VjeneDBmPCmbfoVCadiudumwxr9MO5gtBT+K1H8HuAxz5HaopXejr6iptCPTEnNXClKttq+TN+mo
pcCp4GSAqVK4qE1bCypzmcdQriirbIVaGYkzf04r6KpakVfZeq3xYV7v3RWIJVY0VqSVCxcZcFnW
YoXuCtDKsio9WAVvl+MuBLui3NhXbotvOp0Zj2a4G3ErWFVYSHzMXV5e4xlXl9NYxYnw7ngZFlW9
uRo6Feva0SmHi1PbyQGRI71pCVNtXfwnn1QbcrumX4fWs4zz61AXfLTC/8RmjgSWM03p03U2Yhb7
0h3IAQxtMNnwR7+OmIlSyZ3ZM+CxtFxntjxG1GbWybUFWCfxycY5p7gqueSS20rmFFt0dmtPW0ix
SSnd2XUu4jfsNnUuE/3JkYnctVwyClNnxA0zIZijnzgvUqTFytqYMSuQn4ry5FEkSz8TZSdklfXA
1fTHGtZB6MHV3vRL+tTXnclQiQtCT6wP3xXLmtea8hc2h/dFt85K5PVRdpjW5jF7bz2cNvpovcNk
xUgkpUe0lo8YjstTU1K6uuEWR9VkpEFcbOymP9JieFxKOnSIAIynhfrE28kY/Gdcgoz1OqfaJkwg
95Rr20dzakvIF4yFmtK4zWkFCIAtYmkV1sGThNHTNPeIaxjvSuJjUqnbfaMu716nfIypn/Y4GzkG
c8Ml2zMtXC585hY6DuBzv5SnGCtuWs/RQTgNXmn5ooNyPLZeT2Z9bIhMmAUNhQwqd3Jo/bCsiuYN
M4F+4km3v2GPG0MxWM4OBW++saSNw2tkEsWkrmiuXrzKZqx3QR7P0BE1+GSe2beHkYkFMCkDaF6T
Avyo9VZ70MdZZ7raMtBSs5mGesW/JqMZnDhA3nwYDU60zUAlbnLKMuYpbcXLFsf5QifvmPW3GBmN
qwNi6912FpvYrioC0LrfoNzFh2y230ob4nSzYJscBa0p7vA+qHEOiHl26C/tte/I9CYG+PV5Qa2i
ci2FoqzkY6QN8UUtDhqiO+4E3/5FeFQDpDriWuRylq5G6wFIurhXk9682DMvLJbHje1n37Fzrtej
781Q3WgO2reb28O5T1a7l+fdu1YyhSUVJtsKWH1YCOoIDAz9m6m11a4dWnFqTcQCwvznQXZopYXN
3Hmkergtyg9VY6zNjCWEncIIp8iqnQPJnbUF/SPVoq09TwNamPqojXm8sRg97+J1+MKA5szFND0v
0WpbHsErY8iTW4ZAHi4n/zrZ8THm4w28qe12rg4BjcQtnkV9GYsHyETikZlzdJtDVJvIVtzNopxe
XD7IzUha4kyNhXPUsw66f4LmTmFYutW0yNvNrp58p6kV8oyYDQZXdnuPZoZdF+/yZjZbe6stdret
B0paN5PFgYAJ0xxWdCpcc2oy02K8pEVxTx0XeoWwoN+BAX+ivLpEe8pAls7OL4kibtrGloMMTDf9
gUxaFY45BrQ88TLmhyB96Q2ZNkaLHbaFmndmB9zmlohfir62jrYbA8ivG+xtku4RFoZl49mKu2Ra
GC/5Mnff8pTLLFGdf1MRak3uUWPx3ijbLwJDNzAA/rkr1BtdaEsFM/hI4Mr7R2toZPV2EEc01PV9
7oK7q/d/rg91bdRnk2JWxGt8ugAp/9YjWnQ2JdsxishXj2jdDWIvNKbuwrWngFks3sSJBcp26/Lw
n8tEbTavIxB+CpTTf10mWs51F9RFlax4GThfBvffze+1onXNE2rLai9SHaNNnvvaldL15Vi6BLaM
tLBvJssEdF31mNb7BIMRJtHGvcELzbvW0rcFXrJ+HloyYlVp7uFLM638Kh+lr4qIAmvUVkd56ic/
PkxdXnzSGMOONZg4ipAQHxMiSqcJMO8325MZw4sJlkc5SvExKpYFav5obGYI51zbMvpQFXPNf9VV
igCGi1URGZZhZRjuUZDSp/cWw8EpRkm6MLfp2XfJlJq5n51qrkzbbi0w7SgvCCmq/6UKNZBac8cf
Nri/3Veb6dJ19cnOZmuf+BXlZQ4K1b+sNO1WhbSwBpzoNZcoYkYTGe4yif9Yblrrotzg2b4H8EZr
u78gVhFvesusztwIF4slpjVaTtMkzs5FW3d3pV/NN32GUgEzlEoMmyP+t9GS/U4gmJyY0Qx72SAq
TRZswA2roO8RKtkYegXe3hgWcYy4pHhiUlfwyMNL1auSp5yHfk9V2/tEweqN5hkvRRI7b8gXZCXJ
ltpUqA4QnqwFDX1sJdsA9vX2HR6HcUsIldyQCbOgzM17qx/sWzMbJt5TE1na6qMj3WLunZpLBdA1
+enlC4V0btpRcAy8C6Fu4DHkRpEzQJHJ21fBaho1GYQ1x3urBl/7BdqPRWNQ2kdSps3Wauf5SfMJ
oaoIA3sDR/kyTAjg0sNWJ/RhfMH2ClrSIi1rqK4JnE7dJnhNlkzQujUgcPt4HwIVpYdWWE/R3K8B
XzFshq+21m4mlmUXhhVWjd8RCB7rJPT0uTrSu5KG8Twn4KXI5fjoXg5YVhkOeq2fyswn+AlCHE4x
GmKMvf15NJb8ASq/dwbS372qUXd2DB7mPZ1Kw6/Bpmm4MtKJY/hg2ZQ8TyyvaczW4k5mc4oohjw2
coF156CT01FTRHdEp2hC43c9mVPJqdbE+EHZoJ0HpAA4YpUpzn8G/UrRKZuSMiEH2kUEQkeWtEFg
ZBl6uTzGYIyPjTbtCjJyF2Y90UOZcCUbTLvA8ew7eyMp1HXQEnkCksm0YMjas/TN5FPpEwivcp7v
VI+vGJnIe/Ysis/KIntxTK2/sym43dGNZ00bX9C4qXi0X7x1Cm8NzbkyVuMAh9VAaH3MR8ievIym
ta8rcwy5mydPSQmLoylriyBJ2+574nmeHoUzqya2Kp7X1v3E27IC4SonRFwW525oV6m0uTfd5Ab/
pnwZVm+LPrTTjoIQa2eSloT6Vmx1Jw1ETuetlUM0TurIDeshB2Da/DSW+LmwnH7vqQjrgY6TPXPU
TnNIkHDNu4BDucZ6oljJ6fUtIu1h4fSwAA3pjffIt9QxYRfeYCl409NSJ/ZQ/rLicquB50uT+Yem
0/3ldfqnHT2OBpW2gwvaVhAiMrUbbWke7J7bTjm613khAFJPoxNOA05Q3+53k0IwNuLXzkRNJtO3
zWr34IruKjvKnDtt2fdW9jLHS3aI8f5v45EJlS0npnsNXerd2BX3bZleWuUw+8eDi8uKtH07ztDE
GGB8+ZGWyZZBKSlQyifzJB3ttoyY8y+tMjeyN5m2dER5mjT7jOLsNfEMggdr99PUcA30YpJ8Vtr9
ku14dgt2d9dmBtOrRPvuzel8gtOExV5xr3GMad8D0Y5SNfww+sU+UwXE+9u37sGnnAHGmmJg5NNK
2XY3NZzjyyTMamsMZXcHSbQ4JtxJPlkYCWe2RYORhKwOLZHj1k78IbQ7rHiuXy8BR8M4HJs49KQN
mMpga1XUOuEonbsDjwBxiNRp2GLm6dmiFxqXclLqgazaZqO3drWbBvZDrmEjYQbp3g5LGfM4Jumz
orHXdg15ilq0ak4F9y1czFqUI9se3dXEn4vt2gHyLCO/onOe2aqB0Jv5fAoDwLexFDe+QXFPXMuf
XtbFoWVo1Igzqtq1fE3fsp5BsWZQAG5GJ+khVhdZk8EKqIpT1OcYqpha5li1NyOszLs4afZtw/IF
h4sfVE32NiYis8kScwqLsZl5JvRLzoZ9kBy/CpAGJsGBqIaqnGbtL1ZP72RGxckwjW++huWDOP45
Xui69CR1dgxF7as3MYBsZrJxFhkQaHzJMS3q7wrDGI2U+S43ImbaFX6GqgDw2Dk4lDcNttAgy4gw
8UiV63XS3rppIy6d746XbsWyIuVkz6IE1coJmQgR9NZoxbjOK9DVWtGuzQp5/RID/1dT/h+8vyC4
/mOTwvZd1u/lnxXl3//O3wRl+zcPyy3WX9cjNYgB+O/mX8OkXIEBJbMsWi7WroR/CsrGbzbYLwFk
DGcu//FPQdn0f/N9ugT5S75P1ZBr/zeCsviLoizWOioUXgth2zdNsHB/FnhnPWnnziXLnTTy2Vxr
dYiwrtEM78kfi52KW5JwnWXQPOm8jTnJhCyL4EOYOc5OuEwilr8q3Xvgt4Swoz9FgrnOwk5Uuu1b
ZSefM4IcehXh3azoXll2zE3Rpx//Wan+KgP5A4jn69cQKzMGwqop7L/CtypNAWIuwYEWLZknt+nf
Kh/foVjtwYOcwty2O3xRGGrHxEyCxBwurYA/ljTafYSDyEwpn1mu6UDYg5BltWHg67Hj8d+4j+xI
gZ5MTJVIjNb9yDARgfBb4zCstJsEFhIbaWktydaLus9ukT+12pxuQH35ALibt4oKXFZO+uMj62zZ
5afp9pB/VxPo5P8f9s5kOXLkzNbv0nvIHIBjWvQm5ggyglOQSXIDSyYzMQOOeXj6+3mWbt+slLrq
9r4lM5lJpiIZCMDh/p9zvuNcTQ0lC2fiNpFnbk1mNrsWcIFFmzY1HuF+aDCFijyDtd/aT0bJ/Dmv
UWvDyNy4BaesoZQPf3M9ufV+5f1wPeFP2T7Fo6blYkP/jXrTV0r6i4M9SIa879R0EWb6ZE4OMSgw
LM3S3fQNfzX+qntnDE9gxg+jZ52Fbz74YNRxU0U3bW4+uEO/KQgKihJvj/G1ZitPMjSxwWTny5eu
sI4dxUzkRvSS95Yvzg5f79r0q+egkAeGzoegGZAAAm2ZMq8Gk2qqG6LNkg9bz4LkrkrzmCflEyH4
r7Tw3I9l9Jk79iESnD5G44RR4mCnakNr4c0C6PWvr5N+Ov5823kOdx3FKCadEJZuOvnVOb+M6Eic
V2wd5VUI4u6xm8bzxJ8+NOVdFU5/Q3zi4Pwb4o5vxnektJmRAXKkmOe3B5YjylznyqMqqvV3RkjE
BvBFhcennou7EvdfsQzLydB7laKF9QifrMG0APYBA1sa1JfFlOdetxv0pf1WG/KhI3qydiaHaoOa
9J+VBfvUKT467kGXEgl8Q3Rt61pn716A78UqwxwWHv50qrAwbqygazd97WV4SdVr68/akM5j53ik
gcM87q9WxgDa7bDL0eVqrxOniO4StNAsafITiBq0hLJtF3BG/FUzv+KUhCK571V9O0vJsCcTJAez
CXg7oXKoFbz5bSPZ2Mm0r4qEAZLk72gWeNBd7z/OFFrtwpYnmRPiLigGTCOScsIu5X2P5+xn3eO1
MnE1ySACqVHAtGa7G4N+wbCSe2pcF15Wr7OBpBLIiPqIa+qb5SnSeX0ObNsgIj5GdDXRYfuRh1Tw
RjTA3UHYMLFk8bFFHZGF6LonDif7INa2B8kBlZhWw6XFWzN/U6UkETvN+cq1cyb6WfIpXP/scoh7
yLLpuY3Ej1pQ74FAUj+5zsAjiCng51a19wgvF5bJfnYaN1kaupfRch9FPqd3aeeREPefcUK90HTI
+cPHOUHkej02TJfbkT8vmGpGq+GBTNe8AsABDtmyGMPLGwsE+MZkULgm2vTe+9WXLMJFK1r8O3Zz
bWoOA3FVfwZ5i1vSYO8bgJkHhKu5QZAEsvQz4QZe5fBs4OPlW0Ff+toKnVd36f1Nr4b8WMy0iwp/
tjcgPr66U66PAalY8TXAjfbQL7ju7sG3U/9ZTNHGMpec6jOl6FijwT6ESufXGRpD2l+wysEQ6epH
kdK23nbsqtpUPmLNEXdRNX8ZA3XoJU+FdCQLErnsMSKTl/Rtux9tXRmgbigmLPb2PLDfzmELjsad
m/tXvwkC+k3LtxkNkKSv80h1xOOcFRyyvPEs0j5k5gSbfWzcWymqatdiwailpNE7J0yfcZI5zKp6
G83RuLEm7fHCnfwwgaLa0oT+GQfTeAx6HOVu64yw9vOHFjfLNqechsmy9xKBXtq008SyWjqnqWo/
miJQV6rkeRoEl9wwadmxHRXAcm03ZunQBVPAJ0ixDfpTEWwChJKVM8rmhliAcSmYfDBXChXogT5Y
Ls5In3BByccjlevpc2UgAomAd9VCtyuCVuWeisFIvnFZvG+zKNb1XKGRkJfJF0tiSvSonoC8hGGZ
OY5fIFSR+W7WsG1oWIoYtkeZ/81sLDYAHv30q1x1LxZmnI2EYQEzgKS0qDHAAB8C7VZy+lVouvWZ
Zk+WJ8Kr6zrJyNtldXeaGzA+o1Fw3mjslx5yAKBoqcknuH3N6UcTmq+J0TC9gj2Lscoe11YP2CZD
ubHM5CMaRbgpSnMnanUk9Jcfei34otyfRwe9UqbwPgQrmwBO/VRRN7eXUXh0m8rfxW1bbmtN6w+Z
Z0GDq/dZbOeHn869oHrxm4lqI/gloykfZ3q32REgK8hR4SlsqNpxyRHxnUXZLuIBfIsEaowrreEI
CXvkwbTyrVulj7XD554ZdFOKXhqbyIK8BW9rJwxDvwyxgfnaZJlY7UdVca4IFuWxXuXn2cYxXMC9
ZlqITCFNiJ6d6N31lOJkj+jfXPsjnpk8RDyAtx/lOZY9w6QDa/Dbra9At9LNAtRqac1964JwIJdK
kF+2Dk7Q7Jr7FQaucnieJs6eTefa59YUuxkDMoCDg2VRCQTqRdWTXLXOMm6dGtNhH2GPFRhzD7M9
//BzOiH8yEuOljP411bK5FJbTvVoZahac0w6fTbgj/gW8iSVEZQRUfgzeyy2qAPG0ZX8tJmqZcbs
XD9FTgaDVlluDUPdTrTRrQL8VzwVsM8jTp2g28K3ZAQ3StBk3IQuP4hS1oqo1pIdGR7h1RLplRZy
xER9YE/6uGbGi6+xtVRw63rNR2YU6jJDOEaj5Bzn9gkx1nwNff2TSsTnOm/Ovs2ktpo4ThMksC6Z
s5DYctzkyOO2MGxA6Q4rHGDYK0lDedQJjHznSUQ8u5j4uEy5F6JpQE4Y8sxoUcNhNKO7VioTRS0F
FUASlpc7cIsy0LmJjLWLcmZxFFybG/QJXIkFi1Xf4VKNImY9UeUsj6Wqqe2Q1qbo1Cl0RctdAn4O
2Dx9ubZNzJ+hr0vXRAGtZF0GSbxuasZkHK6HA4CXXSIyF4cz6Du/ZE8qet5cKNoP9FNxM+fzd5Jq
lIcZPUOPZX4p+lCBo5BbVp5bP7K+pTV1zp2DQbfIO3+HoNvcmoN7iT3v3rI4cnhqfmRkh2JRDtCF
TGz2fWC/WIQNRpvrmbXONtFNA6HDR3br9sNPmKhTef+EGSQ/O0YaITJrVEqIeBERR2fywmqduPJ9
9vTXOuMa92w/Xk+uGe7CGnenaG1IV0xvti4rp3Ryyl7GTjGutLHP1b5tYtRo3suEqX7C9HoUz4Pn
3RKGshF4evUqeh5y6PXsrwrM9XC+5qi7syvKRNq820tjPMm2UTdIAOhO6ZcAdazy2Ex1xrIGItXC
iEF1tdt5AtAG0LBPhNox1d2plEnYUPYO7gyBTJ7UB590BxSmia/c0AGNOXphuMHD6+GtrJTh87hx
SyWq3UcMXtGp71rh4x/AzEqhcrw2rRyRSBGIRtFY9XPzMbc8CDSX2mvf5DkaFSt4WMzWzvX1lCst
3vzSJ5/HTIyM517kabmePc4ZLE9UM1Xoh5UU187M75GV+u00pOqh4iugL7mtdklivSpPGttxJnM+
zE57yhr7sVUq2C25tNl+iWK8qezxtNjD2k9dSe0zg5Gt2eRily7JvOsNxhw9XMNtlAZXZY3a0gt3
oWNzOUCvguNMKm60MW6bLbl5j3J3Tg0xiRVSYU6r7tKmp9OkMLYh4FJmL/6yGr3auUxxhHMnjdiE
ybmnoY3Gc0hxgj3clBDpK5FbTsVUL9uCbElm3ZNNY1bNGTbRyYZsYrjllu7dQNKApdo7mkb7JUzQ
Lrp+L01ifTkkx8W6JdJ4GCCwSSC+imqqNuP+k8a9puNhudD6dbHVwJbY6RsGYNhU7HJnhvIA+fB9
7JK7uozXg1vezIHxZCXdfpHmti139kiR4VLsp5LD6YAZf2erKYGmmL/jjWBjKrJNnlQXhDMSW87B
gbBcxNZ7EEUg+czXxezFjTuO56jAv6yWRyN1b62IxRCeVQe1hpnshkHpWgUVNzONUZV3xal/OzbR
WsTeSfZMnKPq2+KTo/Ri98ACunaIWWVO/SV1mpMDpWQVoc2WcfNJwvV7m3vP4+geZCovTrDHc8yS
Hpo/gBg92+Bz5hlK1PiIV+eNFOsxaKJPLO0PUwxmREXeqtD+3Mk/Usl339nZHeji3QxXNYmnbTRQ
fTq5Oysu3kXRPKUNfWs4G6h55Lr3mzrKWAtAYFj27YKwYvFWlMp5KDJvb4hu57b7HHyxXVv0BnlH
36Cdyrduh9rY2J17GKkIFEAMoI++OTaInqy/tQc2n210MG1c5mk5oFT4cbxJcH5vFsPz9tTEvDdz
9lgQOdzi+jkwUSCBgzl/l5fE4ty+hZbj5KdpiNyNQIzd/kwOmzrV6Q/GlTq/Y2EjUgSoDDfZqCsb
dcSzT/GcR2Oldnns+atOnzphRIhX11Kvs6nDrZoXxK7pTBBmL5KFuI8DqyHqYxh5NTvanB+Dycrm
di8D5NTo3ldUN4kMcuBQNXe5GI41zjH0q0cGuCAS7Ns+yE5D0m0MWtFXTeQdPaxrWMt+TMWMKaqp
3rxxvC8V/wXN7EaiIeQiucl5R0U6ademznocSSTHzaURKCGcEr+MBniiGImym42L7bZf8tp+XWaI
Whh+Xk2r5FYmGMspH9Fei8nmwOeLCfnNHZ+xdeSD0UuMCHGER2QwtiQxL2mUY+PRl8oFBnlw69DY
xjGrZO9HMXNeV74YQxVwfJyyk2LfdpfU7as585PVElxKI/5hN2K64MHhtqv9+Kau8x+ESrEWhnTd
rJqWALz+vzn9RHIXOM4nBJLl3Af5LSlUjL0+FpHJ8o55lfxIc7YAlafOtQpvMxrf1yopxgbp3VDX
QS0wIPFX1kj2ZvdFNbPJpmOBuih7Ju4xQvawDczMfSH1IqizbCrmCixSpL2mfa8kPSWjUiwaPOp2
n30ojjO0p8WnYUwJ5lojiUuDnHQcMnUTpUtwasyoxmo8VpwGIqoHlHPjDrW19RZCEl0HxDufkreY
y0jYOSO5sZgl0T7B4dhcdkWT7ELbe+lwx/C4PE/+QrOoz2lfylLslwEjYN8nj44dQB+jr+FIBifh
98sYcaB+GNFSAnitYm6PiQ87mZdMtrZjZ1irgUmFCuHm5z5n7F7R1NgvPT2AFNqwita35YDZaiY8
gH+A0xJ3K9u1trOMAwqQHgIM8n5s5ntANz5rtD1uaH5/Mzg14zvq7c1Uhu89uhUdZk28qbMOGjNn
701iTwTcw1c2UuPaHqIfY58fDWc+RYAbJQvRapjAljk1ZVvBSNUkoUhGO+SIsgdnrjccOPd++GQG
1ROuTLULABWtkY1fi6SsTj2jBLL6KW67KdhbTXIOjP49c9WnVzyaVbptpoC5Fl52a3zOanAFU4T/
Cpi0b8d7Z8j3ThJfcrSA1Yio6oAIIZB29Gr5PcPPs5oy+UB9+QUJG8pX793879i/7JLu75AfFvEo
jPz/vZX8PvleUMj6/Vcn+T//oT8G/8E/GAwyo2cc7TBit+z/GvzjFjcd1wsoEAmY8lNu//8G/+4/
JMuE7VNq6HsuLRa/OskFznK6kwWsec+mnuZ/0p3s/mssgQGvxzwRuLn2u/9Gj6+TBh0N3xjBL+yC
jYDL1qtl+mLo3IcYyBGiiDUHnrTtsCS0XdI5QmTEIToSx/myEcAKaD4M6g1aV9CvTJ0+cexOlutC
jMu9Gi1ye03qPjk6w5KZbf+26FyLGyxPi067yIJy4Q6iT1SDc5z9kcjioIwNtbKs3BXMVZngH56L
5d6Pvaun0zWGN8Ev4N1cRkhcCPvsT3Qahy/BvqsHThxR0F9xehEsBkMhsqpGFM8ZlmChIW4GNYrN
cLwl+uZSSdi+UX6RkNRNdiKs2ZWwMu/EXCTbWqeHyOg9DTpP1Js0uOoR8C4ncNSF0OXSarb29sSw
20lZcFRXw4ly82cVTzOCePRFFdGEskqB8Npu2MVzj7BZdqZXKNb13TDzKp/hHDBwancJLfYANtvp
tpZOhNGyOfphNq8zGDGnCQbu6Ihl4w3R26QTWVXLgYWbnLY0nSmTY4GRPWcXIXPBEpkysArhI7uO
+Q79RJxUxOJNkLTFVgD9iiYP9l9Wt3YFbkuhE2R9bQT3Yd4XJ1R7b1/qpFmtAPSWM2OHRNAgXRNI
cxcclBUNeWlIWK3RsbUq43iVuCTaIotWLw9oS4GjgS+P7FvfgUpK8XAg9nrUdI8Rv6rhLZVAvOHa
EKZLYxyydjkyPYwzgwM+jWN94xZn3Fco7zqVx6KcPjtdQX/LtMybUKf3Gp3jszxYwGoYp52wQNbI
k2+ykVWGccZJ6A39yfTBfjlWGIG/GLkHWEU9RnEbq64JDXEiZTY0JcBOfCBQJA5NkmUbMl3IXYeJ
e2fddjiklqF7YtrJSKqO2BY3VFhOyPnjlKRHUtuPE2EsoEv1B/1hW1uzuhKRy+dAhyWdsazuRJO8
BHYestgDNwtJMKywRBCdzs2R3dpi3MdD+tnpoCZcf/ns6gRn6EUmsw032ZWB4KyuvHwvPVzSfU6+
IYu6174puvVk9D7nNwKjYUgVeeDjZw+yJV9bhSJERj7tJAWtojBjONdzCD2W2GVW00guU4S802Yd
Vg11bNXXAdZ2LEl62OES7IvOaHaMUXUquQgoO6kOOPrFjsYhIofFOrbdYtOUdcD/7FF+ruOzpg7S
KjwCG2OcHiQ23tVC4NYeJ/Q0sMFbjdoZFuh6MObHE2lGY69mwRYo+pqNYESqhe1a6RHudXTMd3Aa
Po6jGfVGxQkqqwAVzt1bYQ5Pnhf7O2kCDDAa71v2M02czQ9GPY5sM9Ayc1UC1NaVpbND9oJcxao1
qNybdbEp7Qzj2dfSuutwgoGmVR0yLbw3WoJnxIUaXzmkr2m3wRSgxXqypdkOvQ5We/NONV98nCPu
bddjoG0nBr02yP4tvsKbWFsB2GDehtocYOESQEk72XwROHyb773I/RuAUM+5thaU/jXXVoMYz0HM
g7Vmujhu4TDqrQfWBEubFFptV6hUsx+1gUF0RbfCRC1ZgrPbUNscVII6y66UhQQPRGTBttOmiFbb
I0JtlBh7UoGixxsxGtVnqO0UvGduBvwVVANzdE0h82rrRalNGDMh++deGzOMBqsH0t2wIRaybjFj
PYSNsWGaW5w6O9ylpRk/F2ZonArLIw9dcCtxZPHxn2IKIUPFVE0bRSJR84NGbR9xu+7D+ekoKbW5
hE74dAfkP0OuwXoyNPDn/YxNrRoWXGmcll1tValaPWVLoAzY2shijJxVEm1uKbTNxdKGl8jwWHq0
CcYIuxvALHh62mVa0eeLDlaToZiJepiJV11QYNKvQ9PdFMq9SpfrGWjTjV8386nXRpzSRcvms1G4
Tc1j5PXf0ccZ2MURu2S60ja2rMS+aPMvCpfPou0+faxj1toCVGkzEB3E91ninCptExLaMDSXAFFb
bSKqiUUCCmHkwl6ROT9WIyNMz/ZcVg++3+IUTgIyFGbBH69NSou2K3HgecE8vsfHhylm6i+G6R8w
UtEDSQhDYTSa8D4powfShBmq0raoaur99Zipm84nDRLinbIQJNrlGOp/ZulAjUK38/BaIRRy7G/t
b/1Uf8Fps45xZflDItYLPq1IG7bwOUzH1vxqpJjMcHRlOLvInYI0yEKWsqW7uA3ZFG0DG8S4i0RK
t722iEHN6sl4Rc8h7jGinOtgzPwtMYuB4z1RK+D2m4S3ylqyFwbmLHeLNqRZDbaoZojLF4nIXlTV
A75xohbayMaXSGe4NrfNlF3zSdot/nXILYUXbltYVmpuqEdh1klyivoH7ZfLq2DYll4o98soy01U
ewd6+rKDCkNayvDdzdqB58iQl6nStjxqOvPdaNb+fZ5Ed2U/S9o68PHN2tFXa29fLk1ek9rv12jn
X2RO+TWXEVeANKC7H7RP0CuAjpjaO4j50qeHl0vTdCNMdByGFnfbD6ldh85PAyJPiXOu/YruVDFD
NQB+gAHUCcI39I/pMtMbdxNVWbNhXj0fmhi0LqcccbDKjDd8GUDdxHusrEd9dq2KJStQ3C3zNo5E
zgg37cKvNDOLDxf7WLnuB0MmfNiu/NHOtL4MlhOe2KOCowdd6Zw4fqSQ1lmyWRJ8cz85of3iAOmm
IhyHaD9JCntdpWvizW4q4nUtjKZaY+DE9l6600fjolL8jGaA5+XwnCwF9vUs3BpwWO+BUXmnNqDr
h0rggxiIcbT9BI/TzOL1MiX9IXNwBcfKeK2p37TbUk+VW7/YKKAL2BCMHAtr3gcX1UDd4U7RYWKP
xBmuZQ7Ky2ax/HrrVFZEy4Eq2AD0S/pQ1b1321jmfM6TAC5GyTYQ+Noo2mtY2bDvErejZ1fMY/al
jKLgMe/kQOqrB1+H0rb2wievTGy8DI3Cmj8OEckd0VmwzkgtMvGPzIMNwoRX0FI/DOpmrMs223lS
x+L4m+vrGJbGEfKeexs0wR0lu+d+SF54cnh5xGoixDc/jhYPYcM+iBE4gn5nZsZ72I85M3aqkfH8
RWsSc8CpCPuAnV44TRoyO6U997yV1PK9MO3vnuEX70Y2VUdjCWqYuc1raGflqbcN8aJCzbsFI5+2
85sVp8WOjTQ/1Zmx0pbMZ2Xbdjcp1XAHxsbBSqB5bciLVOsyybmsoGBN6ST3U+G8hyPpep7aekMO
+okw95XE/B366LQm9ubsEMDeIslDjRQQrc0RzD0LLqJIwzo7SePZJu0PI1lPvGlMOfcOKdO1nxP4
pxUZwRPXPAMfd8xCdMKJ3WGNffPKbN2/JLJg0JTYBmvzUsXLU5db2dNYOs+oJP49O3QgngFd7ek4
OWcoKTu+3/oZbItJ+n12106RWx+eOdWs7bEu7Jh12mD2JKbANP2UisR7GMQvKW+KLcDe+iSWqh9X
fcboXbqU1uVOt13KEoMFiJwiQS9okhPt3GpTMh88O7TwfWb+JDd2bHzvevnQyCL94Rgdx3pvNNmB
pCGufaNM+ZV2LfdT7Hb3MSbgQ5eJ+WwvAxG7LHtKxDLuzAp+QkB4tEma5bHDV7DhPc0rZ0YdWCwk
c6uYohk8mpHdt6lvHxk6uq+GjLJ0TQYXEThCf4duZ5vxaXGF5m9zDluVbmTfNpS/bRWr6nmpTeN7
0UvdlNJGZxHQ+CBqXxxHCydvwCz8R9CEqAr+UOxM5jQGDMDqe8WmG8u2cKobr+V+neqSfpakqyhS
Kb3j3PJVcNAkP4nl/a5l9n4fe121z8Ag7eskgRk5zstJ15fjJ4sCVrQ5iwQPZMqxIoLOQNElfLn7
shcwslLQGBtzAJ2dTnZ2mqKsfnPyqFuVjbQf7dIGZTFTssGr2QDNTC98qYRtMs7Li+sQLgBjg3KQ
d25JVxUjtATxnAnZhS1YSuuI993xYcFQdN8hpLbEkjCOvUeuVx9mw4g/Kb2z7h09mgJzFVpf5shH
jizG1vzGKRtiYdFBIiI6TJh0mrrnAsH4Qlu5Yp9oZUdW0HAPO5xnGhJUxNWy5rXsBrbpkILYQgE6
WwMCKjYWvBIYH0yzDMZQX3ovUZfajOF69G21ter52hg1XRZuJwqQ/U0qrkEaZefczpNr4c7ZRc5T
zU9oq8+mTM91niPkuzNgobQpNvUQzp8mWwHqYOu+5+VHrHzlLg3NLfDn5NqN/OCSt3mLJt2MD3kd
9LMGtVHvZ9VDwNNVhzumYJCr597OvuYFb6xVNHsfnFank3KUAhhZVkfRBImztXOT0gzNkfjfqdX/
z9TKlnAL/mpq9fK9/N5Vv86s/vmP/NOsav+DNw52U+pMHLx/AT/sn73J4h8Q42zoJDAQGN8KjKS/
0A8YZpFecCzGUngGf51ZQZBixiVsz3bIpLn/k5nVbzACYVmubZtAb+ERSMuzfishZOPoVPbMOTLq
JQsynQiNmV6yqcSOnX6nH51SOSeIqRkR979cpPs/HH2/khB+c8n+/M2+jR9S8m+XXsI/+/ymzjHG
LrA5Z7dUjVfjOyOor4vrPznJ/MfAFaRG9L36N7/K1HO3P/6C4+d//of3x++S+IT5uECOfv9d/WBn
frjA6uzrBv10DLG2qJcorLf02p+TDG+6GpOnZCxPSE/HdDL3hVSfIyO4v/7Qvw0I//hDNPRBCv4j
8H4zN1Zt2zN9Qr43zQLOOON4qgo9Jw1XCAanpcjOZdxaf/NLNQv5Xz8+cAtIGg42598tlYS/FQdS
xC05OHeWqLuNrEzgbICCV0He00BYq12sDsLtz5Gqjn6WnLos1/Uf32xFGFx2R0irD2xGaE3IGcU0
M50jrn9vyeYEVOG2Fd1pkfYn6s/mr6/Yzz/u9++OzIG0mOqi0P9eFgl3qWnMxfS5TDN44RrSRdwd
yL2vGyFuxBBdJKorFgthXfJyviuKFGOSWR/++u/4d9cQWA7sDg9ruffTLf0L0Dn2cr9u68WHUSmo
zkXWjPP0ozGzv/k9tr4F/uXzsiLYtovmSjnnn5+LdhkcVBeei6mV55IyDJIKx86BJBrZ7bmzgB4U
LwmmkjxKGJGYAdOLCtUrz+OjL1EZeUN+zM70fS7sV8OALGqFiGx+jzSIfyVYhy21Fz5dhZDdknVN
jUFP8Vw0FQNUqASAkZ+8OT1uapwx4JH/L/L8v30a/92DT4/8f33A35acNGX/oejEJPXeB6+mShci
Uk1wAIeb4yWtir+5g/7d7Y8AIFncaIA2TalZ3b98dX6Y2jOzOK5oFN/OiK49XkoWtBXswGKT4KEs
GBUTL6y4h9HveSrSEHN0ML5U9BJmpBFXbkYUp86OVKabqwlzaW9YM1azzjjwYk44jPrprayCXB++
juhj2d99Cv1X/nZf6IeXfzmkCkmu/flTGH3vRviQocV6eDXADx8tG9YyoNsAZldND/0uy1wGww3O
zCko91PPrAsr4zVGatsss40lmB1ixV50FfqUSnQAIbaWG8wXwwnuKGME3wZq8K+fm99eMMQHWG9Y
3gOIFq7Hn/TnP5vuebefJpTfEkl1B4UnWuP+fRyC4NC03tWI8gcTwAxO4vBvnqR/MZLr3+wLBCPL
ovbL++03O8ATncmn2gJ+dIn9hY9ZdMulMcunrC/qQyxb92+85IH32wL/8+MiTZEiET7vbq01/Xqv
4bfKexWPeLha331mumvvVJfG1yD37Sssm+I5mjhWAGQ1bqDGwgOIlPkqJNnjPpiyL0OQiJtmNPzH
dqawT2XixWrc4+io7loFzNPahHdVYS8PFTYunpeowLvCJYjfTI8m8t5i2DrhzayGJd3nCodpG7bq
pgExu3c4nx2t0nRXwcTofQ5i74J7CdxMNtIpbpgNu/C8KF+HuHV3yqjI05bvM7vQU+el7sXIxVsG
aAS1NHR/ZK3xo6L/R8b1PXFIdz3qtaYT9E2N+TUgt7nHbtGf6rSCTbgk7If9zjwuiWGfyhItTOVJ
99VfVEGXBQ5TCn8a6mP9QbcFurV5X7jTOR0WB7MfO6WH0KnirRMs9nXw3fGlV6rbKTSveBP44E+d
dkZmCPyXgdgwbMD4xMQ32QT4XtduHGZfyznGFxaD6bBC3NZLkq3LKm12tkz9b4bdF5/z0hg7yZnz
q9SYFTYS2dYMc3VSZgP7wuT8nkSIU4ZbvXOurjl9hPPBi6p8jVHDwTcFBSbICcQxlLl6aaz9oG9S
UORpAB45GD1rnU1JxllAed2NjLPjxBo3IGnXBq6AdTfzJPRu+mGVsD88RmHUGFFXS16y2xp4DbcZ
0+K+SG6h2uVrr1o2tIJt2f0fO+yEAdWhnM7QxVU781m78qGKk5ckgNlDTd4D7IbihyBhvUmzDpDd
5OLnd3PjGiooF4nHrWe2mi/DsekCVCW6zDEUgsRtxbYscZ6Zbt/ckw0EUUJX2MrPgFy3OKxvOlzz
d71b0wtl+vVdbjbduXHxdUU2fWGq8SgAq8q6W8V+AS7ITD1CuITszkUhLrMLb6Afs4+Wb5kphaJK
t5DbduAcJGCXOhN+h2EY8htvhAecBbZ3W9b9sinmDos2jMhajBIfQbtP9eBO2nV/I6R/GKzmO9mH
a03b7NXBoQ8+FrwSQHeXU6HHxVKcH885NJTjPPrZrW8pA13mSHLAxGEhvpH8K8+W5ae7Lra9K8gJ
/hJw3BuzFk/WaED46aePyGVMGqUV28nGfqoTeWoiTF7EQyE3Npm9bY1+wMAoPU2ikXtbFiQtmvwC
hxOKQJBibG1A75VMTdZ5nJTfx54ua4bvDMCawd4bepvYpIYG6YKcx6Pi6Ym9K+ZvrR1GtBoyTjM3
sux1yQQ9iJu5cupg6yz1gLXYQXwrRLPJHOxJVLqwJGrvofIRN7i1Ad4msaAepu/rt8FfvF045mpj
zkiwvR8eAouC2Qo7chHW/iFvBhrVFGM40yK92gJUuc3THboReXhKv9RcffCOpRYCjuiqwcSyX7r4
S2yH06Fuqi+xzPAsLjRB+eE+Dg13E7XL97TITSZ31jEmXLKqq/TJmmQQrhh0PPW6w2ww7HQ9kXhY
l4yPN5PTnZyc7l96cN9lTpdBh08elYI2yKYs8L5RnAYkwVp3YIFNdgDr0SU3XyhcXa1uXMN7qwhO
BVtzFsfQJkPRWZei82mBNZjp4+k/ixgNspWAyM22waHpkTLuBxr4KH9zKYGTA0JxuMRkcuhjvMvK
6WAOzjlVaOdxn+6dfHpnz8FV6BuUK2o0VpkuoFO6im7OZn+T4rHsveahctxvVU9tnWjHYRtOT1hg
7yJh7UUYKLym2YJRGmWL0rug6K9ydC5JhOwo48UGvoBkVopzHaT1zrX99l1wjTZBgoTQ6Z49pQq5
ov0o3lCpRlBhSf1t5VmPLmg0cJmDuEkgcbi60U926jayRx51jeJeoMWACADwzmCB3G+wc5FDZ9K2
u9kZh5PR+efJKh9zAH+b2qt6vPiJoedjhNoyuE+6gtCIKCOcCBec2aINd0sRkQiYOwpIRxxmNoZb
yqdKHzm+t7iduNpJh4dbLxeHGVWXoGD20Cmqo+DkIB4YYBEKXaYYieTOnDscS12RfIGOw6CVPIlU
OZMSYOHnSDivfkjQHfhY9xkb2ZHuUGClFuY8Yli0wPLjfU2RoFnlFZg5+zxd/xhX4pvpy/xr1NIN
KSmJpD0AzKygN5I5FxragkKIp66F8j6kB94nzsbzZ/gIcbVpTBSsjIhxyAnpyf5ZWalY101smaBM
mFgDILMvo5r7/8PeeSxJjpxZ91XmBdDmDo3lhI7IiNR6A8vKrIRDK4d8+jlokv9f7OawbWY9OxrJ
qspEINw/ce+5W6jYd/WQAOKEDdcsQZiJz+NElL6WRpHtWgTUyKVRoqt+0aGSO8pp6nrbOXdwIrg1
O/K0QN9f1cz0mXWRVmxcxnYgq5yjKhviZychtTNHSLLhAAGz7kYXzgP411bUwSJDFEVzcbGWNZWT
xmDldGJsE6/0cZik80kEibfKWlS4bVjU2xzBslppSS4vNEAEj1HyGbDx3jfGO2ajAk3j5F8UOaXj
4B8Zisy7aokyFUuoKSCUZpuoyHySiVK3sWjks+80Jv9/wNbpKOsH3+zUI6ELaN6yadqlXhYeSg/4
9BK4CpVQnDqXIBJXhN2Z5AMUf3Ke3r3O2YYeMgO3xUYZGBXEgcmzkjfDrqydbmLvPp89uIc6A9vu
yf41Umw50Csn+thJHGr0DZrxKzZynzjDcx2kV30q3afRwfMWc2/vkY990bpss5gbLZ7c8pRw+5Ov
XQ67VOGTi+y2fO865vVw07PbmD5A9B7IaxcqUq5rMI5TW12DMuxPMSG9J4bJ6Mh7AWYAZNujGhJm
E6rZzlF8EwvuZ2lwIdd5CcfO+2wdpc+VD9kb9CmvW4PePUix5MS4IOigguIY1E1+TZAIGV0JRUgj
THHiKmbbZ44c+rp0skOre+vohpH7oSkCAfYmL0xfORSgxay1WXVrnnuxgWmElsEQZXBqJ2bvZMkv
+/xezJgK2G/EufPUz8146xueddCBppuKyZhl/1tvEuA4J9aDlJSFQD3MJHhwsVPipnA3XDU/jAR0
Xl/pect83f1uRxEhy2ao6wN3FIUxPuhKSez5hvbow3Sws+ay3SVR+B3GlWSGan6z2J0o+jgpVIbw
pIJkfdfMSI9n1jJX2TyJp7qgtKxEm52orlLUlpV1jYz+wXNhTU1QAnmUCfVC2VVHoEUUdqjSudEb
yTxbQ4ZyFLS5HtkP4myU4a05Om/CRKvSlUN9zSS4h1mTXRovf0gqQ59K6FLXJYOYXedYcmfwyHQi
cENZcDwwQyTwfery7Hb1cGUkM4QpGxduFDnNFWibae1hbnttGP1iJkv3kCBucg9uWAmmfDBTIk7M
+S7vYu4NOq7r2ERpZMacCylmyk3KX30nQkxdq9oja7syW/vRaKf6voUDD+0mue/jIVxXo1kdFyfy
JZecf6zVAE3FY79tFVnCY5p+OcAZfgg1xBSr+PhYt5Gioaa9k4iEilWUlyaNINZU5EUDpUDR4063
QcJe0PDbs50aVPFO0W8nx3o37ETimcnsrd8lajMpjxxHnT/jHLCPgTOaRxIhIZgEepeCMCSaDp7P
ELjblkaA8xGxnHXIKkftCGmB4wUIrTQDpM9VuMYG6EDi0PWThzKdZsteoZPutmausAImegu3jmQa
E6ZfkmCn87KArs8kwaTCyRShJHV0+Snqob/D0CPuojobblSFEDhCYHw95pn3nBfgkyIMdW0xf7he
795HkdZPbuDN5N254qbG/HNNjuu0qZ0JjbSLzD+qZtQ35rX0CUEfs73Rtuexjtt9mkzJY8nY/9BU
8Z2OnOjKtBEixPPI75XAsXbSujzKBgd3pK0Hvy7tk+iNYj2TsryJukzdDj0leorrPk6mlzKDVNJW
YXxXZub7aCkCUY3yGJe0ilMhiPTEqeSm7mOH4H/Hp1ke69ZBgzul3lfVBtHZMnre1MEsHvymkvUq
pFA/BYP96kxsVA1NA9AKdy7eorw20EeEvLHUYvaJSCvr1M5N/TIuinriVtj5xvnsL7nrgbfzZzm8
JyITd4bnqo3Ds6AI2LgVihEK2k3Wllf0ZeKsGkFEyQIbpNbN6V4BEJqzekwrLqdOD3fDAikcFlxh
CbdQLQBDDIUMA33/QI3Xn1BdrnGt38ApAmizEBBpmN4QcCVbF3nRwRtrKuASoE6/cBP7ym5uYIhx
DntBt/MdmLm6mI5JBvQtkqImb/x3EOMMkjFd2IyF3+wghQYH3y0f2DZVu2RBOfIrPCNwGY84XM6F
HN9AZ4F9hLSGqwOFjR3QomsXfZk7jJQi7FvLBR3pmOrBdkNaOTI/2QmDCvdjUJPNFDPWXPCTmAZj
IFFflQJMORaoqGtYlbLy0m2AVbFJHTSbC9BymmApzAvkUgId2INEWHOZkl49hxFRW1w99e98zBYD
HD1dRkHXYknnK0he/ILUrCnZuGowU1Ohb3pubAarqMKrBcZZQeVUtLq71LBQsBENjskHucCu8lm/
Yj8f6a1he9YL5bOb5ukG+eG8raPhwgEICxQoaBgm5Stjif7iLMRQY4QdStNYXKfgRMXCFY0XwqgC
crMQLsDz1CEEUmdhkUK+JIRrNKPDPJpoHcfOvMH4CX+gM7P3YWyb0zAnKFq7vjXq1QBM8oOve7K2
lVftCT7AnMscnnztXhx8nPPIvWJhf8wmR1faJ+1VGZYIK/0hxeVYIaWfDGu6wxIy4W+TaJ7w15OQ
mtQlUIvI9ME5DvLZoJgABsZoYGfOtntq3IQQ8nC6uPbsURHDSOo9jJZJPR47TL8n0czWMSWCDotB
K69Hj4ym1CrFRy7zAvU8gXErvcD0e2kecm7CGyYHQHMdLUAy1655MBK6XZSMJMDObWPeoFecuTqa
LP7b2Oz/oDR/AaUJSGqE3fvLdPNPkZQPcM5/RsXHr7u+//fH/qFQJ1mSaaeD94kQSmEyAPzbts//
DW5RgP4QCAgqdlSA/3/bJ3+z+IItk10Glb65zPz/Hkxp+b/5uJZpVB0XsA07wf/Jtk/+YYhsskdh
hmx5Pjxi4VgLHufX8WTpFkCo0whbfupyiZMnmcaWvertJdzZK7ZmJWqumuh+7OM3w3cfq6L7i4Ew
omP+kV8m2X/7Idh2Omz3fBMG4j//EI2D6tRbZIHsFj6qbEipyOnuAidCOB8ZRJHExbby3Nessj6S
yXwwvPYljaeBOSeJ07FM6ar7u6HMLjpzX/guExeRiLUgL90bnMcxruAx9BgZl+a38N3bOaDf1tGH
JsGXNcp439j8h9bIbv3O4is+5I9zXLEelB+WmZ3RHuesSSSKEv/G5kZezalP3ktXx6sqK247r7tv
ZfIJynGJlKhuWbwzxyHIN3HbhzbqvhJhXbURSjk2bysvt3djSNpuaDYIlYm/amF9SyRfZZTeUV3h
pietvtXuGa3sFhEjPl0oCbRf9Zq75izd/uBJI13ZA75Ge8a02pkjmpfurW79ldvLBu60oZEBgLOa
zSPBF6howNthft9ih7/n1v7qUUSs4iC59lT3wsIVGLOwQN6qN0cZV4NO3vue2nqEYDomqbO2reG+
m0peEZFct8ZY4EqrnmpjmShJnoRhAdQNsvQ6XKJlXNJjQpaFO80Vu+rZNnTgYdRkCvgc/YuNGC22
oRYYmXfnWLSm1I0gkQgDV+5LR8cxC/etwUsvexBAIwXDL9/U27+9Xr+um//Fq49ETSzrbvg7gSuW
t/KXLVAbe7LtrbYmBhydHLobMuMMYtvG7JsdxkMSCqbYrYZ97uzLQrFQI1Vr/e9/iMWf8odXn50E
9yUTad8kx2bZlvzyQ7h+xf2YUqya4XzujdY9zLEPrzOazig+rTXgUeRhbKswG2iYi1WUr3WFooyR
iREYkg0etgjgqG1NwJbmX1l7Y4BDQGDag6pG3fioh/rQidjb1SJ4cGr5FCUw+TFoYR1IG9g27XYx
P6/8CbeHjAARYJisHdZG//6XlX/+ni+rHxH4LsKCZd/3z79sMzNvVvOAjWVMLlFXXqqimE+Bp/aJ
451ze6QpafOd6SNyqanksXZ8IrxZhjf+uUdjhmK+/wvVgfOvPgGLraqJgQZphfjDMrAayghnwdTx
gGXJaqi7rttqYHpDtiByned5nsF01ifOnxPc6XcXOo9jPCbgB3dIZcki9LS/96rgvRLlO1+Ug2m3
TxgU3rMuPdV9swnHjsw4PewlETyIjyjGysllUDiVD3opiXP5HaLN5nC56jTCy6L+4Xc2DRTDbQRP
xwxydmNTBPpld1XBzIrwC7ZZEDFFI5jPYlvLlPDsCGPcBKH6ZCS1sgA8EEiE1AxzAJCLA+Gjxu5/
8YFaAS8vtxEfrP+HrxDHIlZHSIlAKBAVpxa/mcLHSe1ej+ug+4Ei7mDOyXu5cO0j5mprdgObMk+u
YJ7/4KC8dCl77H//U3l/vtOAwFl8mezAZeX3+0L9l+9U57VAvgXfKakqHNnx2e7IsvXz2wiPsdXP
sGsdsTaTYaD4Lj97+xmKjqAdrw/C8D87Q95ohWulKZNLjOGgbDo0a+W+iNDY0vlcKqTPxAx+1lX3
XdntMUkNKO8+sbW4c1Z2ZD7oRqGedNy7BN9i6kxnhHUPOn2w5/4cOsHP1lTnKITXlgUtwxgLCaYj
1fUQ2xeS+x58b7yLy+E+74ZtnAyMILA16m7+VL15VQzoDSoa1igUX42c7tkowHtCCyeL+S6o1dGY
vA/bR+9tTvd+VNyOKaT4wNnLjAy2rHxwCVvc6pF8sYCr5i+e/p8PNJMix2O57trwzZZ96C8PP8iK
Iepza/GlI1kgpvG9dYpbn3AR3wXVxIDqL47QP+6TOU5w/1m+I5f/JP+ooEnLIYSFwqc9t1gQxol9
sivS698/3kxbTzrIb3hHr8io+zuu8b8VLvyLo8MyfbB+NicaR+vyv//yuyZMQgUyQm633ErPUVuX
J7prf/Pvn+ifaGTL78XOniJtUXnRw/7zP1NHQg9GxLHJRG7rG9rduEDNWW1K74kbg+ABbZlb0yS0
oUrNmVcchfRf/Azmnz9WVFKOx9Iel5/j/KFEE9AqDNMcoQNJWjy4VSng3PlmHOOb5fNNEnknu/As
dIYpJr7Xrc3g1FZ/lZZjLzv6X0tFaXrCY4lv/b7KN5d8oF8fufbklLmM68B7lbzMU9tjE3YVIkdQ
EYhJu6NrAV5Ocv/dqoJh1cK1JZNSoYst5Rsnar+X9G8b4blXUdaccHeFO1+y95oEceRjHRFFTCgH
9jqYCObk34uBVICx7fes+h+7Ev8AfIqVkQYPgKPvRBVcJZEJ1JtueOQDOrtF6+APML6ZOpyc0nuT
IeHsYavGzViB+ygrfc12+2B4wzNK2N+V4cFffCekdP/4gUl4gogFxSLvWlKT/vCByaFVLK45hQbG
bcCOIXSzemfTAii4lhT4CqsO5xqDKJuM9xBKQ1KhAUqNFIdp2HwwDyTBsdJEj5o3Y+bfJWTBQuY+
1pX1lPSQFKfK8daOUewEsohjKZ6MDjKJyRh6jqDVJfJ9WKYp5AhGOOeDZWgCyos+nddTtcrFXqg/
BpYOdqsA5EVf5EgwbS7D4oo7tdmpuSWvzCN8c42w9dm3HRxTHsxo4n9CANR01JSnubLIRWq7HKRa
/CPAq782EvveE2W60QkE4KAUxtbmNz9njOEZqJf9lahnotyCYcRvSJLalYO7fVOaaf8y4sV8J5jS
ujHA2WwqyOhPLIqfSoxqDNPYiPX2YG7sYfRebDTNV76dvpdMuVYjsunXvndZkIGtKnuTRQVBPseq
F7fVpMKzAxSNbWazQvf9HiaMH6ew2eeJGlZoA9du7FqE+8wVQv72ZM7e/WyRJC2D26J4dE2IdcWF
UuVmNMoDga6QLmPrxibM5Uy4ploLo34PFGXyPFfbcOjWDKyJ93N4w2q3evcj/dyx7YPqqHATuW2F
+3aC1g5B4CUTqWAP09EATD77dBMAGORmQuXC/jJpjh49Zf0xG+yD60/bzPZYtgbjS5yOrPNEeU+i
x025bIgKzYuP0RSrgce/hc+H1TCKMd+g3aliuct7uZEWLjtp1Jumy87ZJN4sb9xiGWAOZqXX5BEB
UlQ/4K9QztDlbUbDwK8SveQz9RPjU73pPUhmSCXOmSt/OGhsVyFy1Vl0lzEei5sM8Qgz36tssI4M
VW5n4hnDDgp23pFMl2GBLmfqDuA590UUPFq58wIuBh0d0nwWSe+lSj6RvdAuzsE5rY1TuJj/K3Pv
G6RkqzzfWGnwmEr1KjTCAJGwWqvhha68uXiJSCYiyRcs1dhuw16fgxH9d65s4sJ1fL2YzzEQhBfG
aBspnGt+HqbpMaNud6biXePipDJB3OKfoolVDeai7DlF8nhoWb5jss6mhnm/n50TmbP6l3ZBxn0Y
7gIl0pNviXzvBfhViLjod4Wf5D/YvBa890N7DIdhYu7pxnuq/2yvOm+6NgeBT5SyMSt4jk4yK1B3
hb5vRjw2hBalW3CJ5JqXxBprVRJg0aEzbAqMAr43QWhp1Ec8Ye9CFtd8VTAS8HBW+euM1/CJCiFa
QxLs71leoSkjoHqNUiXfLqHOuzAccBQQ4bLJRfGjwuwCR43NDhWRb2ydWhvQxBRvT5ibp0C75ns3
5xWVWVCjGQiR6aseRsnainNy3XlG5imi9ziTSo6dtg+6Ty/rLiw53Jd+mNl40g5GSEQ0kg48BNis
dRIcU1S4m0ApQcyhil7LeQGOOf0DMwg9bkQhi31IxiPhVGGyJpvZ22vuiv3iHLTIIQDWgWvJybzp
Aq7ppfKBZeqymz/6SPOHquYmJwKcWBtPx+sutlC72NrYldro97FBWgrft2or+AG2k6K5AHJ0Y4WN
s/XtsKEfc4Fp2r0WD3RWQPfo/LYYvldDzp4c4vaVTORjZ+a7NpY3gZHau1CkB7dLv6sgeLSd9gUw
U0vqCk+rIhvDDe2XnCFzkrvXTts/wfL2eaD8I03JNRiwEuvj7L3sG3cDCPgcZtYrqAy1bbzqVsUx
hjMiRVECZNauzC1vM1sWezPVfZZu+B5K4z1R/GWWBGUzLnzQvpW7rmLbQtLsvsusbiea68Svn/Ko
u/EMGvCps3/YuKC7tnkwU8/ezpnz0gTBVxPqdtfn9jmT1m528jV6FR6uabYbRaqY05NikhjJt6XD
jTEP4wWjPiKf/Gdt86zT3D23un0CR+evKjzmN0Of3pNshpLL9XM4XcHPIkouc9xcEWz1iguY1UkS
PQ013K9kdDiHFiKmjA30GEQA+DpPjnPJg5mL5uzH2Xej3GwFgeKnkw4viaXinTGpTbis2q0+PnUI
cDiwqi1vAf60/K5rxgbllM3D7tShCc1h1dCYBACdjLj8ntPmli0OfxjYFN6odTN7+wVJmM7Ga08r
X2BAaUrCBORMmNJQgz6YzGvDBbLVAv5jdc4XvRPtPh9H4AyGfcWJavA8xUVg+tkyX1E71Q2IANHV
4oCaLyZglhyMTmfd1h0xgTKBeVg2A5Hb7Nyl/TQ0w8ZX5V1a9280JDgupxjkYtn/VMqQp9lJLihz
qlVa0APmiK55+d8sABG5xF3Zu6xCi+Sg5uiETuxUuXBqY4FqoZbIjNxXhWUPkku10bWaN2kzfylb
fsU+AyW77l5MHT2VCb2MnU+7Gcb2CmbfnrSi58po3xmTXrrMvA9G59Dn9HCeQ2Q2qXBFxnHOXtQz
ze+ya3/YRGGgtekviP42CKqPcZ+/+33yQwn9SkzdA9kUV6pks1im17XtnfFSkircNvuS9jaK80fl
BM+BTG4zjWbWjlm0yumBxpHvharX/gT9zR2Tb9SeXz28ZBYMH6W04V+E1SGVw67umAwgf9yW/Wex
fEM6k9AdNjm0aM373GH8oZZ6KC02zlp2J7MIqCZQcBpp95hU7R3SoBdv4LHIBvZEN0VY9bD5O3Yc
rGk1mQu5+pBEJe+EP3/42fBIijU51cM3ZQvBRzXwX8RRJLDYh8SiK46d59rCetS41qErynqjZPLl
KRJErCTaYR+mWIuWXONopISwfxLU80O7ww/ZB0Db4Fn4kjfD75EYUu0TKn8qU1ZH7Glv03T+adR9
vSkTakqwbIfergVaZEKJ+/FnOqN9oLCyi/zEzuac+dVzY/fvadQzNyBGF6SdeC2N4JpX/LF2GQyF
kLe4m/musEVcOUX0k1U/lOxQx8gO3cdYFNum65FFzdGrrcJvbRHGJWgSmlhjvedqqfLqnkA8H9Vi
fowGXyB5gW+ByWNlusN9lic/iwRWMMWcCfXERyTbeRr5g89SvO+20sye89YzUS5jgxQDCcwNtcQa
4zoVXJIbawyuGOliWeCp8/t9XhrFVlhkCUYzK1Zr8JwNfSSXWKDXnUAlmtb5SdkDMrDRuo0GLhm3
7TauGqatmzenuQzUZgiwJzeOslnwNgdiLJg1TMVFdNNPwp4RaPpvlGk3ZeOcTT9+dHIYBybyQIf9
cN4Y3qFSPdHslnxo2/HbT9S9isizN3iCJr+60uHFMUHh2bnproEo8OUZ8GQPAqRZPosXDdplVRQV
R2yTfvRhel2CX18hEyUyyDKBRgzOD6vP70FNMGSu/SfPKpstiVzZtnK7r9ruFttuR7KbVzxobwb2
trj7bXp13OgaUyfPD/lV/gqukTak4xxxcJaQbFWMFPNAaorMA/aF0helVAy1pc5fNINqpDpDvZuk
DqDxJeKF7Kj7yUajoXu0Js2U70SfX9cNk7KI+m9V1nTnohyejCqcrzGYRLsaczgcNju5uFnuc694
inK1A/h6DJBTrIw6yHaFK3lHQvMrLDkRXJ7nlYU/h9MFGaFoWeEbwskBcrLBDkqTjaWBGSQntSOK
TdTPs36pc8n43Zsm/qaa+61hLY2lthgXtTM7cw7ZrAIeJvHnP5cpCOcIQN1VEA9yVbcpjYoajbGH
LwGzraoc62TN9K6rzicwLUeYAoSuCtxNOtm4r12vomTnl7JiGe34AF8bj4Q24rwes8z5YDG86qya
z6VL0w8QK9V1G3GkCU2h5wqPtDKIX8JX04bgAo0HNn1EjAYKcUEvMHGT9G4W+uZZ3iF+5ex3wpcs
ZDIhJZGd/h15fZQA5nxmi9Css7yS121D1dB2MeTcJOm3aUzrMApBiUwCOY08BAJLhMjRerp2h2En
hKI3byqHrcEwme92/FGU6jvMc30zoztdM9z/Rjr/leTmDdw4tELDDLOh/4QMyZYkZlyat6heAir7
2oHYoRz1NpQsjJxWcEyF5RX69xH8CKtb3OjQfYQ8N5PG/YTQWPkBwOgZvFJu1kRKR/nRQ5v/xsbF
Wekg+TnnHbVI0Ni72qOtANDZnir2/quuaYlnlM43Xw6yhNokOUV4qI/KaMZ9MWnxRtygXpOjyJa/
HeYLveJ4y6ZtPMy52tPYLwCOBWEuGC4gUXEn3S7LaM69Gdu45o9p+8v0Qm/nIdLcJy3XX5FWZz8X
F197zU1l2sPBEPapzyIo5tHPpXGXU2OsR0y8K7+Qb6IHx1OCVgHF48kXETX1ss/JNwTyHQsa5J0H
Bgk+bBTcVAGVoaQF2UcopxdFCeAFo6JISMuOMkL2coUujRKdLKYCFwNdTGtoqHyMuQNE6ZHvozqN
/JmQPCy9VGyQ5/qx4NWK0g+s7qRgkGW55mv7Lm1OR/QHj0YBJtabIEYRoytXM1Liiuu98Z3X0mvD
lUuJtmtdxSx3CdjL4uxjxk6M+Crce927MoIWAIb7jVUhYLdfCbZIdbmrnKlbZJd7NgrLiLQ9Akck
JKwECDElZNpW0Ntr219SSrkeqiant7VIXB9rOLLRhMTdtAhARB++TsocNp89qfMybkF4luhd58fp
1hhNJjshLjUEhukawIh+iu05vPOrYTgVusquelWPt4GZVAv1V5/E0J1y6WNU0MalJH7jMuVBfVMl
Htxq1/oZEGC5zYlN2hhpvumt8q3sM9RssloXwntKPcddNUhfW/TWpFQ2zJuNaTf4/GtBOR7nnFIL
EdzOBt3PBlLiCk8RsPs62E4ZRYPOx3WLJHadxXQAvg2jyMGNYgTeQWsQDpbCLxbA/7gJMVowh8T+
gAwCXHXitfIBaku0RUfcbdHIHjzQWPvOhCRbg+q6ndAaIZxTBKsh4MMhALQwtntkGEQrboMAzIVP
FtQKJ0h/KnJNOKUZoplogz5Zs5+5M5OueyTlp91J2KF+V7BJTDWkKm2jXEsuXgeAuqrz4zgDJs+7
54y16rro3o2ERbKFuGXrWfChl4bzVNZOf3JcJLGVSwwBS88fv5MwVeAbz00c3/jVKSt1dsALjxVt
VsF+USwLifqoLc2JKpq+A0AWIPuSez3JwvAaE+e2z3NvW4Av3iI0BukzJZgQqk6siKJuN3oIrkg5
RsM8ooer6slcztVyBVKDFz/s5l2B9OoaA8uPejSXNBJqvbFCMDTANGGXmsttWZDzJGK1DBiHtWeN
VAZ+151aT+4GkvPGDpvHkL9ClG43IX0ajjRl7WulrO3ss2guSMj9GFqSfrVo9FZFxgswop9NxY0+
thL5J27OUKG/UvyYG/bZxOxpMO3S/VZt5O56iFl7ZYn+wC3waZbawpJRgWrP3UvgdPjjoaZ+TqVZ
XRudzA4whZpjCyn5WBBRt56r6j4szOS2qOV9nfjTmYWRovKVx2A2vJUecvtuBBcOK8No9x5/46bt
6rfQsD0oyRG9iiaFVYgxu5QFb6AsJRQs+POhkX0TrXlOK/IFQSSx11d/OfH/0/gZWQbp9H5gO4tq
4o8ROJ3dpor7olm55fxpRN4WNl6/KW1QfaxzHv/90P2Pmw3kISZB946LOsRnxbGMeH9ZL/gp6dyz
i4opnqPdkhY95B6aVXE7DFdj3h7Harzv4n9scP5P7/MXeh+s50sE1H9Po3xsfsIHKErjPzNd/sd/
fsXRz1+FP3//8383+Zu/2T48yiDwWYyyIf2H6keK31iOYfdG8cOCxuZ/+IfF3/tNIBNivcH20nHs
5Yf5u+jHdn7DBoIpX7hSIFdw/kcWf8deFu2/bFEEOjUmypAEMPqjfPgdW/nLmwWtrLBqiWqk7/wz
enB/H5ZsbBGtqysLfaXyHOKF3Tp9nBaRapGAt06Raxr5GRh5sZuC6qVZxK26IFkeIm6+eLYYP7Wl
c99IeDExS5r7BoUst6RzkLmx0X7rP5dISK+lCCnUogzrBy6Hu3mR2wZx8wmyD5x3Sd+WNZJ6SpRr
wGPtJuX4pAQQYqvlF6mMMXP18s4KmZNkNXyZKHacY5kxJGaUSYBjmR9Akd8V6jpfZMKIjg8Dw1NL
lltjERKHKIoxLeLXiHsEzYiN6yG2jiql/CZP/Bk/LFUWgr9NiY51Gy6CZbd2321BdFSnmFLorEZp
FDMcdMRtPBpAwFyEqtNsfWZGUF40qnc6jmKvJbea1WJ5ykNf7exFR41y/rOKTechigmYDNOEUYBk
zlsPdXDFwWrCfcRmg/n5PrbwpfTN9MQPvw16Y/pEQYGcOyTp40bOBeKYRe3tEpwAQE6FRD342QEb
dXFgSKNWI74AkLk3GvG4kZoEeQxp+1pNBrbgIe+vht/V5im68xrczVXzuxa9xbUZDWN6NTiGdwkT
jwiFUO6KRcVuEytKDE6Yn8j/fexTZiWL5p1grZoMefLKdOtYb0u6BotClGfrYlHMd77A+0QnAwEY
m5kjmEIkST3sG7vmeCfSd2UVo4tL2nuIF00+uVWglXOZIQ4paG8W7b5YVPweERBc731+V+jpHNmE
F4cJOlADYwn/fSZJEva+7cUbwEcT7ESCkhJdOt4BoZvpgfRzbF/4CvTiMIhavAbD4jogKTLbJRgR
0BrhP6Oq3lodFXiizYc2vJKukVx4VhVTXDwNGBAEs9RyuEJ6UV3inj3s4oHocg8CKGoeZ40TEn++
xC3BRhjjhJJWsVFpR4+VgOdsFbYrObzgEYCMOs29+9HonnfQi/KD2VGvgkda3onFsdHTR2iMb0v5
L/NrX2QlmNQKSvTi9sCkFzPrd/ik8SoxBG/0OfWCT3PxiaBvkFduSeQMFpIOK0m0eEoU5pKkX2wm
1KVksi3ekzCb+1O/+FFCRAZrAEUpg+k5g5dIeqwas9u8ZbgTLVbXNGGLOMDI2rHbmb5cvFAn8B3T
htQMiiNidxZ/jM6xyHUpnpkK80zalvPZ1jNW88VZYwYTdKvFbcObhvW4T6bXkP2ggv+ThuumJe8+
G8bishymDLQKeaIL1scUZuqCempu2rlGEZ2rCcK06SielWdn9wx8GD2MTbTRDnsWy8QpGrkpLX0I
uXOXp0l+6cNx/u74qjy2VWcA7o9yfJRw7t8KWGAU9kG5xb8XX/iQqntig8d1F83RRox9+zYqLQ9j
15nQr0eDcaZZb8syi+/yoUjI4Yauh7mk73djVYW3lVk/CXJwtn5kMCPLos7lRY4rhB9ZVp7cwZ6+
a6+vvwhKFzd69BhTCegfP4QbVrdOGmh5DjR//con50WsOL9G1PsKtVbl9mzjNaT9aDbUTS2j8Tuo
YxMoZ0muVjkZ8YvjV/Oa730CDnEoxqPVueIWvaG87iRN8Crx8vFGI0ZxyaCzXNiTbojQjZAasMN5
1rQH0IL+i4pCDD+VGR9UXOPjTAWTt96b4nvV1hl2hJCFnyXi8GawIm/tq2BidD7jqeEjreFzlOkB
QzqhRRR11znbeFwFFXTzrmeY0fYsNXNDkr5hDt6PQPTpQXiFOHFyeYQHJtlGWMa2abWGRWYecY/7
567Ow58uaPw1ntOR1KOJ9nVIhM0zMiPN9BRlliqD9IMkpnDjlxkUzw6Zj83Y/L3DWLqSick+2Td7
sXeatH5I0ngzmEm4x/kU7VvYAPCYwlIeRTzyVCOLjm4I5mk9RVGPHdCZ9labyFc8g4y0/FB36yAo
4PghAGKDbY80Y0XGmJ/Vs/3adgg1OHk9wptDRd63/i/2zmQ5biTLor/SP4A0wAE4ALO2XsQcjOA8
SOQGRkok5tEBx/D1faDMypaUVamuTa86zSrNSkoyIhCAu7/37j0X/ArgrAak3KSe8VRaT55Lwopb
ktJVMWGrluh451uKfNbVzjFdouUtMuaxgCRnsyV2nrWFRaEiil4FuGH7DNxtuQTVg5a78wSMMsPE
fJndOWYimVGke5+thh2RuPtEaeRmE8ZTMu9v41xfpqHYOpmpr0gImnAi9c6q6lMAml5pqfVoty47
wcSoi9beJm779haElrUxe7Suo2fGLymJIRTkeBV17Ms1Z3Sgy77hHvN6NM9TrhZffzk8RV4JXDUZ
Xw1rCq+b0aV89NP8zmtjvjXohETZh5naGQaVOJ+OHc27KiJGZThp2WaTulvbeZczwVbJua3kmSSj
iqiSOt5RDuhTOY90/AccumFqgCoGTJYQdLWsqbtsynnY0dIPBLuuMTuXb4TLpaRx4OlZgrEAcZ9J
JKLn3bcCB9cE+LilX5eJjlQLkhix0LgNISgAawUm01sVFwc96f4Myatc1STRFFn2ElbyKyyClznj
jsCoerCmuH1y+kDcgsK7KwJZfWH4QInNNJCqJsove0/vplkyhDN6BnUyKO6BHSQXBIEgZptBACvl
00ee2ivMFAqhJM5DHbymFVawekY/i7QXEl7kf3Zp1x2y3nzNZ1Z4i45jsTZpXZAGkczhvWGwhaZZ
oY9uapiYymx1iIBM7GJsvpe1ZK+ZQ3+P8BAfDT4iFU7JrQPYDemjoT+p6RyOiXidFg/SvLiR8Cw5
F3OHXIYRCUHuYmuqmrngt/P2/5cmvyxNvEW3+jelSaW+vP7oQyBodvmZP8sRW6K7DQRV+WI14G9+
dyEEv0mfLZSCFhrU7/SwPwsS5zcM2Pw5f2sjc5NUw/8oSMRvjOCpbkjQleiL+H3/Bidf/FxWmwhI
naUocgWHQvtnsVJFFjiZ9Tak9QGhfSYzeLsmZztP1fejIvw2QN3Y1wgsHIVyn4o5W7eCA4SMHptW
M6xu8Isavn9pMSFjXCcJk7GcjzAf4XZO0KCSpLD3NGvVxk6iCKkq8IpJxreFFdx/d+Fv/qorX9R4
39VWgs+CqcM3BWgtxHL2T8KrXlpwx3o8hd7szoSB0ggCrU6bx3ZhwWuWaaRi6cmnX/EL1dc34s8P
Lw3UxsGYzL/sxdaxNBS+K+visNcWWaAs2CaB3PYz5Npkn3UBPdMIfETKUYnx3nD0GrbyoBzRoYSc
0dqmH9ZziNo8nD2DMDiBUZKtcmV7AB+DyJmQRft7q4HCHShbMRYlE+Nb56FerAl/f/3Q3v98BRfL
C5YZwpLNwOR/P34Mjgy+XfYtR45ouA9bx9/mcrxQavqycOmarGx2gRyfgpiBAjAPg/RzGFf5FQPZ
fRiBtXCJhixi6xH9BA3s3ORMkATFPgWasxpqslrSDPkaGqJqC626XdldQiE2OZg5FjNDPpsTBF/O
okba020MXcm+aEHCn8C+p0k3Y8+EhT12lrVRDP42ttt8FKzCmzKHqVwWARMkNzeQPKPCnhOOb2wZ
+y7zPySd1ZXhYrpjjA/WYvZ3baTINokY6zkI39H7NoyPjJ4jmWEo2ok6vDDI6YSsMYobXYF67GJy
7SoHJYFyAWSP8twm5ksu7RtcHCYqo7pcew19foAJhJoYaypLzAHSe5bFkpJslsSF2QZz6ZpTbknF
QqrMILZw6tAx0YDe2LSlTqYXn0c8AQdtReGNa2Yl+W1Wtk8KqDVFPKNlV/N88kkxo/ocmJkmjPx0
15r7PGnkvsh8EouN6MbAgLevRv1uUsdUlHq8BaTihqaEjKoTXzbCWQNN2BAiHCaSmfQubMRrxzEm
CA3hZauBUAvddjdzjSipYtc92w26FdTfl4BqGYE0Jf12JzqhSS8pPsvqAfz7rmmNNxLg442F6dPt
kSwZKY8DQ5tw9/e37Tdh808PHyYOpGt0aFCe/+wjmAqTLm2lAIFQX+AVUW9BV9/Xlb4l7QldfODv
XOC8IIISQDlV+jEkPheiIRIEtQ+JDV55Gmbs5LZ7INtrL8LhwvFoNQoYRD6xYZBxrlPm8QBRRySt
HntxYROxNe7cktLm7z/ONwbajx/Hsm0TTbOQ+LJ8hw3j+7XE9PgGCndE1ohiYmXP0sUxknuretB3
7UJ84LzBcfxz6icbZyTzlFsvPTp+tSWqyaFOhLviacZErPxXnUcwRCF7YBDBQ94Ma9mCcjGcAouo
zjYESpAlbd8Gujl0DR3lIQnurMw71qETgnCxtmRiqZXXlh+R9OV2MCnUy/4QRkmyApoA4m4Ir2cS
RvfM3dvfDx3/UuUN0e8vCxIruYXcC4n5gvL6yeYgM00MnExMjmrVe+nnC/JAUyW5CkMmstK544BE
SW3Kdpst4QmeYKCSxsbNjMVBcKIuhXM3ADMSdvhoRnmwU0XBHaxt4G2F3iGNv86SwtgHHvf+OJBQ
NvkcrZp8elaMmHwKPTDlB5mb7c5tW5jQy6eWo90cEX+3XzxHvfuWCvamkrQE9NLpJ99vS4AxhU1O
BdRiH0UIPMf2ppSgbTuf4XEnGVC5vgw5xFfBGryz/iI5JTBxWLL8Umg3uCzUxh0958o23ZFjP+hA
JkH7eew+eJRQtBW8TNo/DZVbcSp3Hr2wD7dBTBBinhJuVY82sX45EVhZF10H7ZJLHNjAobLpbpI5
EHFFP2NKBsL0/Nugmm60Z70PBaMQeO7gyQAsH9HWQx8Zwqu2o21FqMDivi7CbUn37rmKnOGTA0UD
FCObqpNM5k5ScawmNX7JHFGfvLLWZ8Rq9tom62RXR+pMZukdH2g8I6IpViazJTgP9NLBD4O5H8vk
iDNOP+O/jo4mmoVbXCXhyR2upin1qTGZ/3PabvDmFCB8Xfed+r++S7qaBbYy5B3wwGleQgWQLJMW
eGnkPaEadUUSQd2276Hp3NLHebSK+HnSpthkfPiIu2lN/uOJOQZnlLHY5VmZHTB7v2ZZsQeM/lC7
OkIuQAM1p35dmdralgGReMwrCcSV2bTKmvG2RvNyVK3SzzOijK1oMutCMpGmR9K7VwP84CMgnX7V
8K5WQ2+NJ22SFhCGtXltu2VzSa8BMLqVIKJCVLsyreq5GPw+3hQJ7OmsMfW+giduJT58YTcdjyXP
szTwW45h9wJS4YXor/xi8tOvPfqhlRkTKj/JKAVKXV1NahLH3EXaTUILanlPFwcnr4tDCEeo85vm
IFkWD7EpMeMoD2tWQfzIOBaIOpCmbh2WkRX74isDwfbQBKDrndH96GN977SM9VVNgJc7Z951Vc7c
kDSYCfZOIDdGfnYB2ON6qliYWMsJtqPxTVZfK64qxsn3BawV1FSm3EXWEO9Vj2K/t5aLphtiB7Ig
OUXAutirbXoPDHjlrZ82/TEe7kWgSGzJUnJeTEMAaffCdJMlJHuPzYA+qp4f9TQif605gFpFdx4a
JMFj5BGi3GU3vUunFc6nSWMJrbnbm/XGdfS8BztzKQxlrau6fTEGFldAjXz+cdqVvaCgsxE4eJ2c
T7Ks0S+k1T1ZxFfhXPt6NVoaIGQOtIj04k2fJdVrKCTYsZKTA2orSnxhXWsXR3+DIGcHEl6eZTSF
yLCKBzCZXHGHfHAXmcxq8sYSRTNRB6iTTxI9pjWL+9hrX+E5XFgDgtgQuNN1lHIAyqknCe7OzJ2Y
uNBzNb8KZ2535dKH5oayt+S+4GQSRsZgXpd3thGKo0aUvnYimrbcOk4XDPipHJqSUgXt7TQLcYPW
giQfnwQssvmQBtNcXhtBej87qj+a4N62yJ0/45IBDBYk0YXree3S50w3RGuQwUuHCkk7BQD3qyNO
k9L5pjE9iWLfycjCRlkyZQHDXJfEyBAA4uBl9y6OE2MoaOo5V55rls9D496Zdm9fVV1hKPSaUASB
DBFKhehyM2QzwldK+VU4QugatH8O/d48WLUo9w6UxY3tDemLMw7F0R1JwDMqIz1HE8rSVjMmHsds
SNYpa+/aBpR4Ig/2ATPrvCKQC8EK0rKu9LOdS/iAIZwzMDm9m4ORLlwKhenCG5NPAO7NVZaiL0cP
UG2sCqutazYtjjb4rsQJrQcGz6AU7JAQlPZm9okPrpBKoNEp6bNmtX9vNQpEqPiwPPsj9lR042UC
yGEe6Xar+0xvQkJAjxKN+dbptX2trIYDZFA21bqdxPzefgMNwozedFaHDj6Syaum49+oUTN6IlFq
NIKTaGKxQV2eHvDCrQ2p5CWqmCV5hWxOEmOOlgJuH07+l3hwg33czRcqRYGwyCAfMiMALWNM245T
pdtihrAz9VIUT4FEvutz/lt3jANgrRXPxpJPACThpuLqEohA+mvcHmsL8KLdzbu+90ZQGS2+5WQ5
ajeIlW6aPDLWNEwZCKVIQ3mKGQLACZX7HKjUSvotadIcTDYOdmI8RsMhYk29yTNyiipnvDOdOd4J
ab8swG1ujrq6YA2CfBn7xue4KajI7DY8Jao4tY67ZIC4/jrPJlR1E1ffVelzYrLIwZwtLuiUEmMg
MCou935zoGR5RDpDoiPBoKbJJWOX37uijl5L0ERrE+xdEU79Xlspi5zBLB/VfoReBDJWY8aYXxRI
Rqc/jmmizsR5B5ek4jj4d4b5omval7hHlEP8AJ3IOCDVO7HjB1sOn5AGSC+O6HaB/fP0bF0gCmdI
V1ePnAnIjJB01OPepy+6HHlj95Wj2hBy2zsaMUWHdKaZFL31pHsmtzVauVa0qISQY/WTV+6n2jGP
noectsk/QUlBaTkL/xJyqL0xi+iOHPNsr0IjwZmCPf7BQqnOL9eEQaOqY+oAf3RFTvawJeWrAtLC
o1iXCGXzgWKrT5lCcOc8FY7zUhi5vops4tYmWd4wvvKerCHtOUGQykSGO9miQ/HIzdh+IgpHrXQW
5icJ+KRaOxlWpWx0neeKW3hWRrZBb9KDksvY0HgUV46EA6aogQ5q6WUS4/5FzooXTkSIaZcuAu60
dt5bjOvuZSsQoKNaMA+KM+UmT4P3yTH1w5x6J6fr09PkQNRTdNau/Dn/PJFMcUdS+javbP+QhhjF
MfHvzBlhhyOyMyRoc8W8ebi2So+oHwaKeDi8ixyfOY59CIRjwOaaxFFx5c6cClG+1sa6daYvMPK4
TcbxsSvrpW+ajww+e2vV9YZ1FZUG0s9R02GkhChRkbsci9vuLWVP/AQq3l1qL/Q3Td2y8EOgeU+0
uB6APq2KyZjubF/LjT82u64COGAgKtzovLutG6V2cgRYE0X52cJDc0GP4qTLKV+HC0LWRXaD8dXd
UVgES5YsW62WNRlzGj+D6RLIlCX5dkIYx9o/ku5ZyPhQJTmsH2hpd84I22HszeACExhepQgjVx9Z
xhFbiHsIWlYltmMgNaHJbDIhJxzEWr41/OmC+Zq107QRTmmvRzKvePTGHEjdiHMTtT1FHGpTDCvN
FheoV9rJhTk658bKuWUcCIA3dcx/13KYhoxDfI6Jn6Aa8o8E9czWQn2JRdzAeUyYh7lXyTh9COrj
s1GJ8hYPI4eBUHWGu9WspJRS45WDCNZbubpk8JGh1VFrVbW3ytItOLSwLdciJeZXJy5h4INVwPSN
Sjc6eqOvryoom9skyKYtWLIQCX+R7IWYnFt7cPqdjQ3qDGo04PrZ5mU2hf6Gj7rrbVoKCDxnBnqB
eCtjjcJxsdzwe9G+J1/zEnS269CcQKsYb+QUjTttD9VFq1JxKBs32bgFBpqt2w0lGAovO7FQNjbR
QhV3PpbL9t6MA+e+iW0HoSrO9STIpz3dmvmQjT4TSW/exNUYXiRIwWSvb0i3/sgK3OVlPGAuMyBF
FUbz5M7dE1G+j5ZvtHuylaiVIiZTUjVvqk6Li1qJTeKQ/+V3WMVCWcC0QHVe1hHpO6FqNiIIX0NJ
6yJJOfcYXXFbIBZndy5K4CFj/WxhMyHyuWRgOCYmDMwh4lwUNLgVgXdYsI3GxroxayLXWUmQrkde
htp/AnbmAgmltLr7xn9rbQ61Xj49BCENzxgrx1M5JwcudbDzFdB1iyOHnWf2aprzd3ojIKEtjkFc
MbL+CmERjh3dIDPONq1Zo0gM4A9SDnid2ludOc94FebrcBLVZ/Cf4ybLsu6g2uBh1GPKbdhD0RtU
sZ57Ozv4AyF7HhDTnUzNLzSG9K7tqolaA+lba8d3VWqd62iGURpEn8eg/2igxTtJeRQCiQiju31f
RPdV7R5tj/c+ZSK5pB77GKL4ruuiO8nRsykzRjLNRT6LNwSLTKzqpZMjEyTCbB1KdTD1XSArFGvE
2KycXKZbsze7vdU64sKsQbI7tlzbpfIY/PN8zcJZrlO4cRv7MSLbhyYT9etoX4ZhgF65qjge5fFl
HognHUYPiej3tY16lRsXVCkFTtQM1wFDZp4UbBJGR3nTMuwv36C60G92anOtDMKmggjbTcrEXkUf
NOBIjsidPfDr8hc9B+svHXGqDzrFMMNtiw6p/Knl4DKA8qMaj2K9kEBUsrVAdZFAyUUNRgCTlpfs
i8T5miyp0xp1IhCceq8NAqZbplXr0LZvJzu5n4Ls7Vtn6P9nML+YwSxcJ1oc37XR/oqDSr7Qy339
XhT250/9MYdByAUvAGYGLhvTtANaTb/PYSzrNwKCJZ171zbhkCwNtz+EYQvyCRqUDEDEOGLJmvhz
DmO7v9HwdwRaREYn5JlY/84cZhlNfN/z+5ZCYlLrCRcJGhCNH3t+deQWYd5ypippzmxLXAkrPUl0
RAoD/FcOzPyhwqr73TX6JwOTn9v9vCovBv7JFkJa0l4ehe+mFjaAx9zIYGFUXB0wDmHi7PPM0TuP
0/EUQ3x0tCTznb7EsUopHv/dl3eBXzHjguhioof7ia5Ao2no9LSkQLWJTRSB4146pSgfymmoHwqf
ZSexAv9khJzOqY9+KSn9Rrf68aq7dBU9Bh5IS2k+ih8/P3ZuNsWQBj2SBnLHOyyDRFHCtvKgHCKr
D/rj0ACJhjxePxDIQBViEeS+ZvvKADuVYquyqrsRg/OG0qDeTdSmCIEb4/cH/1/2QcXyRn58o5Kg
IZ+oDkSNrEw/3R40FV0vDNCcVx07ZNR76f1k9An2Qw/OAH7w6noa0xgrBM3co0rL5lE7XbTJ3Wq+
rfvmg591bkxckldxVydXLoHMOP8A63H3uxBuhmdl0HHWmdGfoQZHv5gsiZ/7uLxxJJSMLEnNYDT3
M/GpiXUwel1k0VzJSbdWpkX3mLSE3jBv8XxlW5O0Vp2TJV23zhUN+X2aUpvUWHrXsG34YCY8diNs
kr1qGZyFUYWleMJJELGvFVP+Gvjz+Kuson/2rj1vkQKjI7XEIgv9/vmQE1DUxvKmVZJl3gbi4xtu
0poRGBltUNIfh6QFzFtk9dov6mmtk/fUEuoXT8lf2E1cO9YZli1mjP5fZ4thOvrSHhnKUcxpEFQc
fgiF/MQoahdpItfSkOEaYcpIAJMYq4M9nfphGhmAGuN2LEPjJajyY1qa1i+uzz+5LRkc44DgCaJV
De7ix+uDOzdCG7I0R0ALRGqhh3v1XYazmHN4TPJNGe57dCtrpIT30WIvgrfqvhWyOsw4L03Hvi0x
z+wMSeVPb5Q2rTUVtx6U6VXZJG9GTc7y6JMI/vcLz7cH+8fniW3AC8hpXHS/QGx+fOOEHaa6s5ES
YiX7Okn1nFVQ8Fl67dXcj1fkeTS0DopHVKjJVpbTDaR9Gl6m+wsElv3zyJrv1mGMby0ETsuim/Pj
G2lc5U2W5gpqgp72ZdHfe059O6XToeDASScuOlQBxVbKSB3B2dLazGZEMc3nLE3e9dDTu6uMQykn
CEhmOW6iJUHPt7jUGBxmyhGMdeT9PVlJ9rVQ6JL8JDQweKXWLi68GJZ/cbaIMYC1XXmHIs/f5Nyy
znD5dx5H4lXHzHVaiiswr1flYvb6++/in14CcP98C9xLOJt/ugTMNxoxNwzsZx9JWiobGmL+WVE+
rZuBQ6etjdtWFWe0W8hvJ+MgTOa7dYo6v+vtnEw+iyzIcuf6k7WlqUbPPH3TYYw7on6A3foROMV5
hiSRzOUTi/0mqhtSV0RBG0u/oCC9Duzsbg77S3K699mYQS6GqLoWJctOYItbOpsRGtzA/EVCDZNJ
vt3vb0NwTQ5TLbQX5L6xFf8kWJiVW8Phw1SLf9+9J4RKbdEwhTsdYH4batwvTUhubZp47mPipq8j
aFVWPQgjpW22zJDIkTSo2hjqmYazsjr3g7ADJKQcHXbmAHa1lq59jBBsQ3Ilvm4FUr9aEt68XSYs
8x4qsXvSmj+DQkDT0bX2WYQzVSq//4rWjfwaocedShPjIqjTFxyJ4Y4Eh4CgynBDYvN9g1U5CLR3
1mUQbW1J2L1abFBlwiHfjmIgFVZ/adUw+JmkbsxOxVtw4c0T5Dx9EE4BLaIs0rNopy1ibZyuBBDs
YALU+C2z4Gz3aAHx3ENHDJC/W87gbEhBDk8yVvOW+bWzK/QY7dQ4IBMn4nK0i5rSqXcPU1QQztws
A7mxrK+7Vg6rKfeNTWIRChShCjkFktAYTcl/79soMUZ8m2trrO8HJ7jW1CEXNDDtrSOpvUIb9fcA
xuRCWL2/ncgtBZPpN8e6paThnyX81l0P/O5t3wBRtqPDOEHY0WN+5dQjcZVAcNaAZ8WXyXIBdaBQ
WCs3cpiz0+/ymsV7W/NG3UqPNyaq3iMHEHj0DIDvI5/JRVWHHWOC0HsfhuzbB7KPoTm/e/RrPgYt
uo1vx/WW0tU5tsh88eIWQCRJ8qiq0F2NBR+7wd6/RQ1toHEgQmNsck5ZcTHQQM31AY8VrRTXjJ9K
Oc9bkbXdBkR/86kHV81EhZjv2IX11RXN9LVtHPMzMTc3uICnixHGNLjQOFym4zpCJZRxiK0TuIkg
aKpsN4FC/qRk7h4UR+2zViX3S9/jeWpb3H3N0NLUFDbCEB0GnwUF7D1qnS8GSaYeelKRXalBem99
vMACZyMBC2onKCppZF4HfYiqoe4AA9oQgR4xirqbqSU+HfToVtA32ue9X9Ddioj4QRpKbEXT2puY
9IeN3ZAHIJIw3+Rek5xzLRWNI0T0zcZn5yT3AzTgIcgTP2aV7BNaP0E9AlYDS9ganXsmBWy8KZAg
rK1wSPG9Lsf1vmcmjO6SUyE93/vUTput6brlEbQsCBLSNyA2Exxhq5x+cRQpGHZ2K+QzakN9bGsL
nrvJlD8oGMxBBSCSmR6QT9jxtTHc2Jz7rnomnlezk95XSdJDefHs40geOAFoZXUKQ8kSnxcDA602
sB6gh3m3eMNitRsX7YhEwf85GZMPs88hezgelxBghoyvqiGCvQmgJPmclSZuWVTPNc+QLO9d3SZ7
mlGolHpGdnbYx1970YpP6Tg7a+KwrYOB0vHCMWR+k0VNdGHU/ZNWoT5YnRpufW1fyMIZSKNS87oB
vIHa0UzDyyRNx61XT946D7r5HFczkS9IgjAfz90iYzZw6iOL/Wx7FdpG0bnlq4MPBHwPZ1axF7kp
k7XToD3aBAyEMvbrY9LGPe4Mh/xy28R9i8aIcO+TrKvJRCtShS8CO+jOX6yzkpbAS9ESb1DNGTdc
5wxFvDHY9KK18uLua8sN+WDqtPzgcvC7giyfl4AiHUL1okdE3VBdgzQat9WyqDIyDZO154XZBS1F
sfaTLryLeowpQQ7kvUdSIxe4DpgIIfQ5HueMwPrZLendOcvlJpuK8JnWCNZ2XZhyX5ca1EizTBAb
DSCLZkjDHoCjxvzqA1o9wdKpNkWU+rfDFFX3YmkhpRPH0mEmHVkS+40hesYWPUieiSwK+UNXVNe0
OtxD3GPPh1XJwhPSCeJAHB21G0WXwE0rLKFNekSvb23GVrmnrsYmDSxM7acOZ4mI3EcrCYKGZhrr
RQaZcpUL191hVnisJ5Y1xCTllyT17svIrbcpGc0bGdTPzQAULDOkdXSbqtj5PgLctVJpsLfTZF6H
cpq3GeNPUDyYuh7YO8QC+u4PpV9TMXgi21sgyC57WeHGTMlboS04Re3W9QPjkaUEak1vmY8K1P4j
xoDLNgynL2IElqUEPJ5qqL2Ljrv/xp1JP9hUlplcZWrsDrLqXw03mR8yznxyVYD/7bEwew326Gam
mT5VbY5jiMp0Y5TeOG5mo6g+d7JiEIuImlgKUtfp9sI7wkQaWcklFAkco1auiGYyDUKAqmV00Bju
vB9MSGhrwez1rplTaDZuaH34wzDeKNmHz3xfZb2uk/INlfd413oRmYcNpmpocTRvMyaPAwsztAvz
pcgWIzJpbsmXLDbVTTmnxgO8KY6zdsPkbozSXCJ+D7Hq2B0maG1eWzqaPoU8+ZQ4IgyvfYLN4gOT
fHVfWA2Vvz2xowahcdeV5bNJvxtnU037c5EHqcBzb6q6uXHSliFerDALbTw07zt3MHC29hWyNTCK
ivXLGZ8z5WLdSZvPSeQJjGFOTzE4vycOCk30VM058BueZoqGj5TpsFkn4aFOs3mfjGTTMI5uvs5z
76wNlIKPY8+AedXZ6FDS2K43fm1w/1ZY8NagjPz1ECXzFnFRCH2weMu6kkNyQiRW6I7Ig6py3EZ6
BqcWxt7nmayIIy3R+VOJVxaEjL9xGiUIbQNwEShnS6jWoQgjvZVoEn5RSP2lxKMgRmwpHb4j3pgj
loPid40YDL9+KaKUiZQkSB7c/wWi/scEwR6wFmQfhUfSH+6+EQ25hPuUOd2lWUbjaRKjdyF8cPc9
D994QBb4q9r95xJFmJIiCcekJS16Yz+X7hYrWYI3GL97w86fUS5fSDtImGT0yY6wA2ONYgnRQRaL
6PfS9/+s4bm80Jeqntokijv1X//5xwsv3cMf/s/2W/j0bf/eTnfvqs+7fyiql//yf/uX//H+7bf8
opfJFVy+3X+tJ38s3tofG5l//MgfbUz7N0G7Dp49v4cYCZNW0Z9tTLTc/AW9OtPxsMD+2cZ07N+W
9h59Ns4k/MzS8/4fObkNQXXpwX3rfVKe/ePD/9FA5Lr9y0aVZ/5c0lh0eCRtCkJeBVD5n53TRYMk
ALnToo9iTbJJUD+P8OeYZxH5V1UgvhIrJg5OlUAUemc7SMaBmJzQ3ObuO9gQ92z2AS037K84T2Nr
nYd+uXdr3P5RHD4BeFJHlN2X6czK10fM8vpgjg5JI5p9UKH0SlkU12gqmGrJnnTEtvA3U8SQRup5
es49Y1x7YqZtX6SKiUpcHRKNIy5Oevgp7EgrypNrO38YAN6A5DeKdwPRAQ5T+VJEetHZED0BGxIr
oe6mT5NpmAgxJMlmU94dI4ymSDAZhAxUTeuiDsUpt4vouksYfSO4e2hxlq/YpYxdFLK60dgjnYQo
pVNZmh8kbTG9y5hHRdZ86TTdNU2fD2bIwz7N0EfZHXun7Y/ohOO84vCrm2BF7oW6koO1d7R7V0FK
T1nk121TXVMYuPdJzZmd2Y83HiKLoCYE1cAty9h9CEXJu5igIZppLy4ZQZekltAFnQvzw5ytD9FK
jj9Gq6EHGE9NSohSSztmk0TEPPngY7BKNR02rWWGmqAYNQ3iviIcj2FTfZnnjOatDVFxoS75c9Z/
DO7yvSTJZe5w+k6nYTvh69mHZgFtIp5eKzxHJ7M1P1hS/H3DYkdbow6vpxK7zgQCcSWs4hmhVX6Y
mX3vOj1ONEC9GbRURaheSJwQX/nwWVVQ2JBBDTsCRByiu5hEG7RimMJ51BnIPk9zmt37ur2sxvHO
owKipjin/fgYhUx5cC3ITT/7IJ7JoIyR+jpRaW2RArwVocPc0AYAFAdMiUi5NLW8q+yBmWmibqJA
7UWaU0KY02VUcnogDfMQZdVNk/buZhh1/GngoE/kS3yNH/HQ9uUFnuBDVnlfVZEtM2Ym/x5i55U7
qgtEV9eK7smtFaIbTaey3jpOXQFKmkFeRaicTjVXYQM2EAusX9uLGTpa9/Uw7apW+3sphb4Y6u5z
OcfVluyC64qYsgtuNXXV0Hg4jl5c4LzFsGbx8MAk0aQj4UbcobTj7UNsQm9J82UamLNqyyfXh0J9
7NMX4U/pvij6Nz/imVUi/xIt2nBZId3siurDTQXCxQqjdJRFJAoW9TkpBmMlJbHuUoXrQhJhFM7l
VxEB/isaXsWcCDkUTYNltZxv0jr6KmLbhXUqmpPqx3jDfkUtAA9lo0wJsnWqn4jD89cRJ0z6X8tj
EfGWlUvToFDsnhD4efQckP1w4TGXzWob9027w1acHkOyiGgnD4feWaBms+Ij+uF1q22Y/11WbpIW
B0yoaySv9LB3gcAgPbUD+hrlH8ygvGxUfm2KUq+AeMibKcYY2I9DA8Qq4ZmG4WmW83VPosyQVpog
v/ZNprym5Y6Pju1cegaYoR4vcteR/Ji6/XtACi51UDhuWZgOnONeUbodaFtBTOvy50qYe5l55wYr
x41cXN5iluKURYyzhymOr2Im989tLKxjSlOYvM14y4jZeoojdSxJP1Pk4q5Eou8nmRITpR205XKc
4Ko5ICwbPYFInNSl78zNHpjkbaIBA8AZBPhMMtsdROp6WxMjO8Bt42Hm3utDlmekZZ/D2dw7XRM+
MLt6ptOI5makFq5YZalwwQ86VDhFFEhQmfa0HSfESgma86UxJdZmKO8GN02vICIhZI9ATPtBWq5M
w8q3HehAywkZPPfFgQM0ceHaTQ+0ulpuWaNeJRW5q1E3PGK1uHNaUvZCv3Y3hmyBERXDZzce9jkR
k/ukhacqzaigr+++qMBCWcrWYk5go3Xqn8uYRzBbTXbWHzgQ7XsPWK6oYRJPPBDbAWFnk5Sn3uib
I+ZSe41wKL/LR/BvLjpQuAK7kGCmU/JNHooGk5RyEi79Ir+PRkSkTqLYGpPOIsQvvfpv9s5kR24k
3dKv0uhNr5ggjTQOi26g3Ukfw2MeFLEhFFKI8zwYyafvj0pVXaWyMwuFBhp3cYGqQiWUCg93J2lm
5z/nOwUb0X07EobhdyOMsPpQRU4/auJEQZ+rW5VGajuujtXCqZ7tlQ1k9bGEYmh8SHJnGM1MZvU2
HZANvwiWztUJO0zRVwYVrwo1HdmgwKQSG9Md/MIug82lTEEBE5GM5CxwIuy9Rr4JrDbXHLjtjZOp
Gj02wl9ep2Kbr9Zc4RXJbtbKNoANN/sSDpJfYh460jI8wJNt37PKTMmR4QbPpnk76PpLB0fltKz+
X3t1AtM5YT3Ri5Pv59l+7Iyak8NqL56tD7cBmdZjIzaxE9cYGQniGK+cNdrD7MLUxwnDTr+9qAla
ImVi+k1mD902JBS611VpspKbYKNW8zIrGI/ZAsYWHePHRCOVpezwtVj9zn0XFhxAm3voay0QXa4r
qyAmS9fVtZNPnMEX491cHGyLmfxCsXF2mmmikZD+Bsui04ZHcDs56uiVWbwzTC73pm0aEnCpupCV
ol+CGMzG0Nujqkr7JjLaq9gOe0wCxbBbFmzY5EN5jK8Vhw4oEryPrFgZJhEe29ZV53rupY4TQmur
QbxZMa7FpJlw38GFdOV5THmqjTzIj7XC7TOQ/j2VlVLBlI8fBQ7uS7UsmGgyEe8AsW3TLL9EfVpy
JjMKhGHCEwJ5pNcDkHuE+krxtajzwccNjle87R47F2DFQhi46pNlP1ndO5IhNqL81enbM1Drl77J
LimeeVXIA4bKGEdk+GnBUd/zxIOkzL4smrRw0zCFCuDDmlsKpSUrV7FutfL2TOp8bdt2hkClxRdc
atbOtCZcTlp3bBprgdYOWCkqv2UuuxtatcVRNTAe22YeKHGGEFfKEp9ZQr4vBNTUJl+biC9mSume
c5Ft2lpimSr0K85xHLFhdiEioWN1Z04yj2CUymf6KF8dMNcHO1qqfTbImsY7cU+/5BR0Ng/s2lRr
rywq3nOcyY/B1Qw/t2f3IUc937QqRBFZ9PxYa5TvmmLswMsn8T5XcAgZ5cOQEmZgxxrbFm44Vhhx
I3PxYhqsT5VUd23bqV2U8nRDUM39heHDLs5MpL+cszucgE6NIICrJn5QyzCcaesmVL2kwTx07xHi
sDcSs8sp2vUyRiU2CMvNmI/hzVgmN4s7QhXPrPww5+37KjTwwbO6UWx56sHZMcuUb8UyjD5ltPQB
LuJDNPWBvcSDWcomMCP2Q20YfSIo8RBVEw1DHZedno1BnK58p5F+gXBsLcRbL72kWhGeCx5fPrPv
eQduFz7lrH3Vs/Crpycd3RDc4UAJN545XhsDiyekpwN5HSsIteVmjO2r0Cqe128yD/n1cI4/OL3B
uuTVj7O09ny1R1Ak1N865dMAvQlVDLinqArKcJtGHUMDjCNa6EQfgWCJHLttAhJnK7LSDmoNwB+D
7o+2Wc2dLh8FFX/JLvLCr2k/fyZfonw9pOm2hqjsV1STb+zBsQHWYbDWJJvm70e6/28H25/Ptf9r
/1Fdfy4+uu/H238ed38/4P7zH/9znH4FiWeG6H99+r0FPvTH0++Pv/Lj9Ov+hhyKHsHuF66MKflh
P06/1m/M4ughoIhk7UDxGCP+g+5EYlrwLMV+QJ5uHfv+8/Rrer/xb+r812H0SLLO/HdOv786xwxJ
EwkuAX41y6BX5ZdxuNeL2ebhyIGstQ7NRPXBGptp3Qa3OzCinz6XH0fvn0u0/uQY4r2gz+IK4KVQ
9X+ZHcYEhu00ZXxiLyapVQWdI76qk/ELxArkebt5/PvX+1MXCrIZL8iSJA3+D7rnHzWqqOx7r48a
luEVm91SNSvskDDYSHqUP7xpBFCmnrWwGCF395Eofr9p/lJcWE0uP09Lf/8FWADJqRMKdH4xwdRz
rYqEyeRGd03SpikJx6WYh9Pfv8/1bfzhVfgs0S7oBXOo9gDd+Me3WYXCGguBe5rnZHc12pQYeeHo
8HjQ9be/f6k/vSFXWjpQAGhzJK7c72nsn1Q/XEnZADnJg3Rrer5mFFog1FQc/v5VbPknTcZlvM5L
WesNggUOYehndTETSsR5TbPXmMbFjkVL7IE7V1/Q6AGelIYbGFUH4SNJs12UsaLS0d4E0QBUFmIl
fZ+1EMkeWBQiO9gblvMYH2jCDxCsCrBsD/YYPWlm7F2UIbWNaUXEskiUkbG0nHTnpN2Nmkv7W1Ro
4WufeFCFK9rGeuWkN4IdbqSKZq/LdbQ1Zut6N8sTdAQL8GhBf6uok49FqTrIMeoGEaRMus+Tcd/N
ZbXl1OOe636Mz7LAM0S02bQ/W8tsbqGh2BcIGd3WJP8GXRelxQswun2n/xRfeqDKzzRUGxzg0ZS1
jaDnALpLqQ5VaGK2ip0p3zaLPm0ZM6y9C0zfZQfW3xvs26IV1ATrMQ3fjhh9TorJzqpEsi1FlgPB
1Ja1iz7ZdkV3qwRHTkRawlyQWHctA786sqLAnqLlRUu75Sk0l/kg7FLcQ6Oju5CvJ90spo35ms6Y
+gh0R5xrcC0MfJbqiXi+98hevITf6IYT1JcihW8zLi47jbkf8mMiNR0ReSSz6IbRnOxk7grshdoI
VDnME+Md72z1eWCovg8xGVv7cJ4s8ttdD28pxzKyn3UuikTCfnEynBmVU/XBaEl+yqTAi1IWWAKl
K6UWDBHvtpYTxCfZsv2GSISYQoq1DU+j23nbOOTYux06NQRWM+XPGNgqAC9xDcxfZWG6kv5533SJ
oOQTe2mpsPJp9Q1fl7QFMCGa3tuTMkOnUGOUq2soDPj0etFG3sET2irnzRPd5rVbwLASTr1cWjnY
z10Uhi/kA6Yb3EtOFcQ1lbMbFwxOuHUY1JlP8HYBpnrFwgbStYvEeElVkn8pHLGmRCRkXdObCWiK
BSZnMzAfz+yISGVC3FFjTwmhQBvihn7ZpMUoTtiNCuHiOCSNup0ZlJ1MIgS+MzvDHY6tNYEVUZHp
dLigwm9zT4QXinUe6E37Qk8IUcb5LR/rK5roEjzpIFWZr4KpRrH04xlcG8VAxmfHC/VtQv57KPDx
Ze2JEMsnLdeObLIZ1ZTMP8hbaGEUYewYresGsoOfqna5yztslGVONU0518t1qbInuPde4FVJFMD5
6PbEVjNf2smhs/VXq7dnn4BrC8N05hQH7ob5JqRlzxgLBoGmQJADzNR0Kn8ZhN4d5jiN7rNwwMI1
d0AHhohW6E2bFO+9AeonC7tXKHY68a6k3fb9dG8aLcDSuh825mCHu7ae5TrCLYHjTxzcrRb2Vc8s
06k54HIoAWxrjd2O+NR0NswbR6HHaGHOpCStBRcAAmRVR/0WO2lg1qZxb2u42DMnv7gLLXLkeAB6
i+59QgCptYKC4phm5wPNDJqfmaFxyYaKXh/aqKQlxmPsRfgkWoiq/tzHK8DAaHxT1WSxHWQMe6HO
OpL2PXcStv+kaLfMovID4+FmbQwRG1Co1gvDmnJfKSppwqbMiYFxews5eOQAPPW+JOlX6ovabQlN
dTAhKvcTfLmsJIZCCuAFGtJazJpNtyIynrFskVQNCRGPWdOf6iTjTliALE0aSjJ1ztxeVZCRf7mU
DmiJQYQwoploGdBJyvhWTxfFtZGM2CpS1/LHsSc1qLTnsmJ8DYY9R+WKrUsYecm85dzY099AS81u
VKZfZxa+jaWmFF2mRXhqPKs8Zi3w4qofu0O6aG4w5q67G2Mju4jReu1CQVe51ZLji+l7coGn7SAQ
A973sttsbO6t+S2M4ng/p/gQmHsUDwx5eeHBsF9gSnHiSfvbya6jQJnTE4ne6Bh5Ot83j6pjvLYU
qcVBdLfz+stkjldeGV1lscepz2CWmKWjX0vuOcAe5xwmMHxGaFJL3EAQmVFCMsDWuYXQbJTjdU/K
GqkwGSjhMBdOMoz/57K8536LD7RJckbWuObhEaZb18FvJZmTojytrR16nfYrbAYo4mSFT7Y1p8+T
Yi/EYbn8pllUdOU212Vnj/YmLl00FGKwtx7FsBtaTXBJuvGNqWvLuUc/4SFL5wwh9ZVjbflJ7XTB
gIuPdoEswjUVR/qRihUm3hSqIGygFsGmQC5FWqoFxB13pskgH0YZdC1BT2ToLN9VszpatfZONukl
7tHLjLzcuQMzblU1+QeWs+e8b67CmEZvo/6s6+6r1YT7qh/CLVDs27mU877Tq3uK2o5qzr5Z9sNY
o1kzojhpibiUMryCo6+CodAVg5ArRyUUdaZ9u2VjjpTeqGtrsU4uEStq60fIdNptmZdfCquF9YLP
RcOGfTLrYTebI5MI7WsZFbyb6gUHaskEBVlWpY9DuYBPkxarJB6yrUX7p8+svdhFukgMPyZCfCSu
SPRdJ2rWggo4syAwvpRIsOyFgsjiIO+P1XLdTekjgKZ7Z7LEHfQCksQ0JlD4ROhPvUjaC/wpjuJ3
cjENRiQr/pxLvA+RZWt7py+ULyPsIaHq9jX21UtcYAMjWWUrercsAnSFN+zLKlkT78aTO+byBvrX
p9gzqIyiEGpPQR2YBYsIcSKXJ4M0Lf4xtY2jgHRteQCEfxxy977LhungskEkNhivlcLXmrROibT4
UuZzUhDKbD+5qYEFAkmf8NtW12v2D7w8OKdUj7SdFWoTa2TYZCD7i7p6zcXaaTC5UfHVlpDnWgJd
lzqb8hvg0aexmsu95hFT6xcjPei9+5zMDjEk4tb4nShS6bWFtLubveU8SDdza6yDdYD1eH3GKzej
UTVEEwdYaab7sGBWlyah8CUNgg+y1ptdOy8ttT6lE/kdehTeGzu80bR5YR/qRNsiUt2z3VmGP3QT
9X6APkW/DJ+c2dMe5NCWe5FNzmvB9gIQZ7I0b2zpGyI4o7E8wtVLKQcczzbS/11uzg9mBL2ux44I
HAW7f927wRLLXZXr8hCqmzwsvT1Q6T6gxxf3iuGheVrVKaVEiuhPkZ3s0Zi3jL7GY1nC3M+JhAVt
jxFQl06z65hOnAigdM9WO0DBzGTCuhg1uzBe6l030jRKcGm6o+DiZi7M6iosP+VcBUcrnX2VOOCB
0qKn9Qpf4AjrFkppdCpmneuhAA1JzFvhhEma8pUEeHTU0hyqhYO9NxkSGOvuuKZFs53VC3EtijS6
LpqqOZhWODMgq7NDJgCQZosFoqObgGGk5To04juylqG4XvrY241p1h01OkQ2kkYmqmaM+rquyV9t
7FC8OmXmfPYmK7vDicwucEUG9hKfyKbo6gsxst639Y4CXyd7K1l6fz/x/pdo8i8sA4YrVoz0X4sm
V5+XpPo5+vTjb/zQTKzfCNE6NPKuCQKG1v+hmRi/WViZOWfa3vdQFAfU/9BMCDYRzcFFRQLXXh3y
/3AM6L85kuAQP0uumQj5/6aZkLoh/kMohN9AyF/Tdhn3UI2sCjqf6PaVlHkUiKnHjjrbSBswh59/
+mT+L7LJn0htuFgEOa415oVC4/z6glM8TA2IBH2TEOoKuOoLyoqdtVUFW2lcRPOmnsKWQXuNQ9aC
ieehT2+dVD6IoQXWBrLWr3SaOKJqODXkZQBNQC5b4PlhiGoo9l7ny3WfFVvi1fUGyiWLq+5k/0L/
+ZNOgRvHQAnDQ+6Q//gV1WZOjidJZBtM7RbcgWIRVP5Yte+NpXv8+8+MAuFfRRHcj8CoXAcOGWEU
7xcFwbEIDVUN3UySyFAfsUFd2vRc6ra7i6xxYB5KKmopjcfOgZYWx+AOlqGxT3E43w1RYmHtZlRe
xdYBeLV2lVslpOtkmFFrvfG+dOGWusN8bETfnuaJim17TIb3qkjyXUwr/FamkQQYpxij5C3Ovv5U
mrJne4a+BgSGgVPC/DnU5o5jDYC8mU1ZZhOUSSod60ZN+YmLCO8pZoLSxVhQAGCu+JrniCkcVoOj
JufUnwW8gA0osPS1rUZAJMSLd2oE12t188RzchpuGYdTDJZehcBG60b/QnsLk766OFVT1+/TZNpO
UX8Tx+OO3KjauC7CdaYdgBLd91PzQBbgSWXqTQjtTVa1sYfVsvBYb6kORaWUgeqs/DUDsPEwwFL0
rbHUgzHVXjKr+hpj6N5PBm25idnMfN/sMOaEoUtV6BgIITIBuBvv9K764o71yOcQ01PjEPCbJ1O7
KFHdEq36gD/4sHA82OZUigLwkjFNPEbod1Sg3poVPR1jAWdMOEQJ8GqI0J8HZPFBV/YpK2OO/lrL
AWNSaO/dnO3yOLrhIC72tDNN10mTgo4SKt2LPucf9YgmFQ2ZZLSgErujcS8y+5rGp6tM6OE+N2Hy
FrY53uoDtwsOP8J+c189LXPmnL2kanfF5MYfjcu0dSL7wLVRLCdtAXPbE1CBDGwV05UkC7ODYm/v
VM5nZ6hpAlAjb9nO0R2aRsYuIat0Y9VN4xtmFPrIUM+qaR7gCh3hx5kPs2eWbyDB4r0cmgGIJaci
cl/FI82vxiZr3Vc8HBFTIu1BG1JGmImob0XTiitM4dNTUVt3Ku8pwrPMfBfZBRwpD/4cHTXf+oS9
VwtiJvHokRKR/ubCybhC/UBkyigiGVUdHWwn4uyJU6Y2WvrDeugGDRMK323KMUBUWIt6qA90vEW/
SVRRBakWLngm6HeMIriL3ly8DWVp7NBa6AqurIzjx5IesIqbjBiLclVz4hbwU+kFgJYZUYqqPHDe
fo6KEuS+G95bcop30EzFtQMadMtOUTwUMWYW3DZsCjh3bfXZgu+RVgdjdj+JBeIJGhvT+KylxV1q
xnRodca8rVfHd6bgqIrgk3zkXrpcUqbYgQvr/sFu4r1uLeC8mJrBJNzKhhIscksPeWk6j3Jgx7To
8huWyfS99Nr0FLdi8dkHqz32gxEyl5Xt01ppT0nHpeZOWBcqkKpr9O0pjoBMCc1GaXCoDA0xhZup
7uyXPIGkQe3v8OJSzYnk1RjMKZloQcyYvludlHmkZ956QqgTDUTnqHurwDkFCZHFr1gw4GgII3kZ
4Mz5w1if5xDuddMvH25V3xmxNW7JiUBtg+1TSehqlWTCXmRRfocDrtqmloI3h/62Ccvy5NAOu9UH
l/ZrC0FnBATBUdRxzgwV7Y3eFfepgIGf80B64dDjXc3Uz+Hhtds9cO7FB4HzRG5z3iVp9d1tsB1A
YTJ9pQE0zTyTOTT1C0OK2cjVYIm2pvutTpM3DoyveZyY547ACCC90do0nnNrDlQ3hpH5bIEs36nZ
iHwUofYsGyujt4kMxlZ5TC3Z7QIyspEARAu1RG/tx9SgT4JOoonwVRzto3RGv+NK4YczbqVGRUkC
gmO2s/HSgnXoevumG6r7RgyLb7WItYO9a0abKeIkdknMloCn06J/ahMTbA8z71Sf1H4BiWRiiqtc
CkeHAog0hDG897EbX5p+BaekI/P9pBqv4GfceHRPXyK+ctUAg2lNGrDkMuTBUhjYZNfQ8zbs9Pp1
tmsA2TW+bXxd/EGRDlwPab5KUJQPTg2FYFNcnBFV6bcCTMTjBi/hqJmofSRemXZE3dlr3ZXj0Kdo
DmF5GFdvYiwwknhzdBkwAIArdAlK1Vz2hc5zLRWMLLvcItrmfGgevotxdUNi7rICiUFyLrm0Cd+N
goIBlQS5bqXX2YK/gB4vNLd1OOnmsBDC0lgbFXlG85iCl6Ck8jPmmip3vzYN1aizXGHoCaEwW+vP
Q9vbAab5YZ8JSY+1eF2yog8UmCu/bEuH0wMhpsKzWAohtCcJPD/mr8aicAvmbnswp0zbFQumP2Rv
GnmsgipAzuL3TpngWtPWmbAbhtXVQrTpGrd5t81q7wvyNlusTAynPKEnu/3AB+PytZDBga5gXKcW
aOABlAnLW1n6grNPoK+T7JwYRzK3l3w9qMzzQgfqOvNWOvkfWyYfEyPxtdItWWfk0zotH2oRP/Tr
BB3r3LVKQ+3I5PGTvk7ZcSjkfqRpfKk2BblVRXiaS+8kMJU0CRJfUjkSaogyAxSEPohw3O+RAiGJ
NKyA9IlLP46Bf1kKj6HEacLWEHMQZqIPbBr92keeVjb4RSPdeU5W7TEzTgePBsL9CLX3aC9gkwi6
w6NrH8YwOTizaYPOkzsP80KeFVRVo2VrRL7SuXOgnGC13OrOTD9ejTOiFmw/hyV5TZE9dtCMI/o4
sOmo7+BDHOb3jWtR0YItqLqnhOqjWEmJQ9mRBDSBJ86CuidLXZfxFJ7BT1Z3aKERSifUxdyOjvl3
EKO7MhkzrFIUtfVQWoqKI3if3jPiu6IAut9RLMZ9u/Id4ePX5wnko1zZj7Bo9Z2Re/AgY1xx1tyo
F0CR2mu/ciMNY2p3Y+UNZwOoZLzSJc2VM0nJgn2MbIiddOLxNJ1vNcO9w4x6nVVeebTj2KHuUyGD
9NNNuLIskzmJbtKVb9mvcQoXLyA2RAOHYhUGouYG62T7vCrsyUrL1MzmW4aJf/Ii4NCNTsN5PFnX
tgsYiMEYIKSVvCmBRGzMlca5rFxOOq7YF62szhqzLrYw+J0dkxSfMzFQT/ozWZ8TthGoyl0ADBsZ
sYMD6sLw2ZtR8+G2VfsF0l1zZJcCtW/MSdKu+b8bUMnC3veJ1Osbu9eQtc0lvuWB/7xam3fciOB2
q/HW7TFEFB5BIPAn3qaEVnpJjYQK6JzVpqwT+4IJZ8bqaCbHntZXKMQU4NrQVHpKJjYq9lhZlRiC
dNLADZupeyrazAka3JtntvsC7xBblikU3J503PAgroW9i0O8eYplBtHQaU4y99zrIYFVOeJuPc+z
WbOJS220ywlwF4R9/bDojXvr1XZ5NbdT9ZkOIO/KJrB1rMKcqVAWCuMOHxhkQ83Mb00XCWW0xEMZ
JialY167b+lJPJppaLxHUybbkzW3mJN5GsT0a0/ZPRpz/V7wibwyoQ3vXTsqnrl3sjO5LnmDzXg6
t5T78ciR83luevtYaj3Y5DyTpy7URWAymTooHdPZ2LnVDtAT67RTIkYn7YPXgHkMCz2ZcZJX8ZMo
o/HspfSUV3zZKb+0mfhllnsRycp1YBg6tnnROi95naOEHXPCKeIODXDax17d7911l0aQjpByq8/T
m+iwX/Hp2Oe+qlP41VH3PrTxskVhCW+h6ORBNfXUiixaTb9JM7SPplHczYzMDto42GzJvQoAYcVT
FznI0nwO8O4aWdcog4DKGV+vdQPPFFKsJRJEqZmXCPRCGv2u//5IiGbwxyk5eQJhelIK11xjK7+4
D5jGcrzDoUOgtn4hllyfUwbde0X+eitzY+eWWuLbrMOM/up/4QP4NZBCkoGTO8deB6fFn8My2Dlg
zi289lIXpCTTNntjxczuDIMnkN7QeqrCDCs4u5jf3/V/KVD/QoEij7uSb/5agXr+nOcf/+3r//jf
Vdd//lmJ+vE3f1eiHCw6jr0y+mk08FBhMMj87t6xseFg6lkPFgAAmDbznf9DiZK/eYDcbP4UtL9l
u/zRP5QoEDy2bZk6/wM6QP473h3xXcOokJeq8vj1f/53xlh4MCBCSJcoFkSGVfH62SWRw9GcFqKh
G88ech9vDYMgTHVHG+b5lu6pWxAh7KNl7+7jGEv4JJzbzFKPCysPsjQ6UprLPiDFj6OSYUDRmy/j
AnpwruvRp/fNO8UkTXaaU1POnSSZX7UrZq3vtfsIl0EQOXW0m2v7bekdqnqTFq+eXIrL3HZ2MJes
pwxcvB2PHxJ+iCEbAD2XvM3uo7Jr/YRoNaOtejcwXzpSCHaTpjzA5wLD7hCa3TUOdV8p54kzf/8a
lx2efc4nfarJPebj8kQ7S7+xmVjfRgXFcXWMgWB13GL6mzZ9RDmJsW6viHc+tQvDsCLRXnBVqcCz
wCcoVt+0pOOLgvVoB2NPBHHr6EddhRFdltbJybt4L5bxgd8heiJIb1zLbHAvTEGbbQ5aXAxypiTT
egoH4i8tNMCDu9JuhMsMToMZBqu7m7FHKp2JVozlHo3f1I5taG70gVCKGGjJmgv5hjMwvSWFee1G
nHxsGVE4gTpuwx3ZZvxcHojASdGI3it4bzpFrb5y8NhaA8GCCjGVv8MxAM9/gU2dbG8Tu+AUoOi6
nfGsmVl5Mqb+U9OP5CeU8yUEBsyvPzxQwoMK1dsfVH8yqgCMvxvHSoeI6JrgDmPjVOHYwshQe6dK
w90eerw3lYfeNpuJGrg2VAURQ9KubFyJTPOwkrHbBdMNH1HUxXYsK9dn/iI3SQux2m0woJLF9Cnm
OSxthAAvi1f6B/Ei1A4e8SqCzAJbkjNhCRAyNlgnqMpmtNAxei6QjkLHQ1NoljioZhFfPMV2yEsp
w6raCYXI4BNyXWE8F3NEX2yNwzmMQbExFur9xHbRNwiab1OSXse2L+W+zsHdFguUHyJZWNYB4WJC
Zpjj5i59thyoIfiYH06IHRnE1b23IE6UnaXfknnnsKT11CHak9y7HhhdNhQfY0tSs9PL57Ivjc+R
F+/IJNM9iwN+bLVzPTnNXeVSSJp7bc3ayRXciNm5kZ26MFfubvWpAAxMCo2w0UjcRAFQmOOPlA8N
y6xp+KlcqM0SUxgyFyaJzHtVj2qmjIzVjzE7K3XQpJF78PDE7Esj6R1CK/hIcivx3RoWssSkEQgw
re1C2qC2jOwBbcUOPBV3NPTYGHyxynOwNQgkQfM5L5KHQtnSzqeIbO/qdFiO2cIJZC7Sec++JDlx
OsJ6sW7CoC37I9n1mwFQLAke8LRNoaqdySdDHGKowehV2rKDMNPtMBY7l3lZJ8WzjWfDHCr5XGMM
uQIVbW9Me4J31RbqRUxDhpVeBl5jNDD4zBlqj7HWlhjRraOqazh5cABc3bnvAW1wP6flMaIbi11F
rz5RRdIfe/pCtgk3867DgxVk/TAfeALm/jRp8REaAt/lEmMvL8HnqaShbtwi+C8ld+qo45SEsX8t
aAvbNRoSwfc16N9ari/Jl5bg+7f+V3fsHyy0j1XBf/72X/nLH7T+Ov/JbLaYNNmQ/fVyvf2cf/41
Zfr73/kxMnJ+I5GMlxYzLSMSR7Lm/rDZQtGjmwLvrcAvi932P9Zp/TcoVayhINksBhJrS8ePddpk
4Wd+oLs6AxdKetx/q7KIQOkvm09GHjheOcfKtRtJ/mrRzBfb7IUNvamfZPwFl9OqQcFNN/NKDNt4
it5RZ+gIGJbyvnU5GBcRtZv2aCYvXZh+idcAGC634bxkYXN0yP5cW5z2XxqrLAAjN+1Jn0lHJtRb
bxWg3hIZJx38mKrqnZ0p7jkeaMZ7a6hmH8II79povjixvpJVQB1DnTYHF3Ko27KNaMZPVI7kL2pM
sEJazH1xUpi0NJLmUfKkadDWI1mrq7yWYtxUql9uhaZZNJlqeFEq4D9XrUNPo7JLHQJQE1GxOjlX
YYiwkc2d99GX47j3OgPUCzfnYZFts68sHXaGtyo+Tt/4dOfJm3HUbT/lf32wJ2pbZnYfbUarNu+8
wrCCtkg+S6vT7xKEgG3p4K861bXjOnv6eGQZ5IR5/HSmlpxCNJV/xKHW35QonQfq3/XdXGL6cM38
zokHth1TNGDF5Fw+moW8GElUH9jaYAAbcK3VrlFs7Jwmj94Wn7JxuXDlvKlFjAH6yX1Zmp9QVTKG
RWHtd5GC/F4xrlji+dqWAy5ECg5Mp73iRcbALWfngIWxDTD/jc8UslIwqOc0dmfxo67xCDNUbd5Q
+j0eozpyrpZkxNbldBzsGRNspmm4Hsr2De924nP+oj6qhjxaVBR7J8oag5yw35NQLpURqcOUz8sl
wJZEmDcT/spjpQhtRAvfRoIogLnTBFccKtgzvWkehnywS6RM6fkdqcUl/KqHefqxNC0NDJOr33UM
OY+UnFtAbZKK9W2Q1qUIJ+hBcWseFq82DwYkjTOqxvDcagbGHWxq/sRwhS2nkvZHOiUomfDV6PIh
HnRo9MrjFSLrenH08JxKuMVMVvk5JDkeGz5ivypHnCmUwZP6MQeghjt2sVB8Qy4b+rXMaxQjmmEg
W2zDyEZgrIBxJyREC9jax6pxgsnK0zM2Nnlrab3B1ucxWmxeyMFBEWS85oMiFAlgMCWnuom6LiIx
6REgrm1F0dNg9IgLGRUPE9yZZCJ+E+II5Xv257Daebo6oz19sbMoIEMTbTJoB5tBIWzo2JpWhwKg
53vgL3triC+xWUG2Taw3Pbf3g8ZgSpkOyHUzfVzwvd1yT8vbcRCMGLXM2idivFY6SWQBLAiWB5of
ZQbuNTXtybGxCijqDBrOzNFiGpgXSgwIo23tFaMBowobB2m1QK0Q9qQjaqfP7NdpnlQwjmY7iIy5
vykKfgq4LufQTq27T3R9PC4WCU5hV59oxYXq3VB4SUje2YEW6xj0YSFJ2KpcOlN3P81a++5WcX9E
r28g/1HrJyti6jgvEgxbRGRln0Tnsc/ITY1yCNy176S0xHM14mbRsAMWzpD4RSNeKszhNenC6XNW
2x5semprw9QrT2IxXmSXmEez8ggaC7s72OGY7E23ak486OiBTI32YdZXk1OtGyuUUT/ESPoB4kC/
bXLSd4NHuIYLIb93NYDnRVPy1GzSm0Hw2aa9zYZx0M4xfZA7dl63WVd+QQOetqOrKHaVce2rNvY2
VVJC8aooORbME5o0/WqSywNmzu0+JcrvvdC5DW260QCLPFpRp550TIt4Y2rb3LhO+NwBMttGGZ5T
I2cKbY6OPNN5Em4ii59frEVWtemJwImyBZf2kzZjYmHg9pWJ7id6E8vDPGb3SUI2DovvVyuOGAfI
/mmeuP6QFcoHQ/TlpTU1+DYjXHbyvOE5ZsO8oz4ieSntCpPyZIeBBWmbTESIMxRz5SbtEhpQld1j
1cmxZqWtv/pSzdywiPELI3DRhMCoNaJ6Sts05mm3/z/sndluHFmWZX8lke8m2GzXHqqB9JlOunMQ
5xcDKVI2z7N9fa/rZChJhSIgFQvV6u4iEgmFKDrdbbh2zzl7r205oYJaO75WXBz/eeJVp0RzrJNG
oENjY57Rkz1YnXAAus+9YH7oBFWyBrdvbnKBfpGBsXWpZm66yTxLWxUZIymr1tsjQy+Vua9hj5r1
feUgwG7bXaib9XFG9RcRtSQ3cVj4eiq6qToFWq9cJb5FVakFxA2z4b10sr67dlIzv6qUkq5WRSD1
TQQuq5i5uXNHsLNyDNezPQFKOq4LBfInbxFraubfo/FXduSYG5s+5tePuUE1mWviQnGIEJHbh3mi
IyXQ/a+uomkPNYGwi14T9Q2Fu/9ImDgNxLr1Qtq4LSRzNFEB3fZIAJmS7O5SEAji+S2Y+Zbiy6HP
ea7pOQv/mHOUfN1aOqpZziuyqSl1epIaepStZdGzXCPY2iBep/1eu0R7RjniXwpWleV1suh/V/Yq
58hs3T4HhBU7OzfrlOUEIfwkRQe5HzwbUR4sKk3FnGByB5/zfgjRUDvw+Inhbx2vmFZZykI7lm13
lIz8qZ5ClsrSZM2lr6hxKgk+qENMC7nTk5pgR5RrvmATwjzB3qiQkfYJttJFKadw2ugAoqJYJcpj
QdwPDKYK8oIzOcc5QBAYelNlzi1VcqfofKxMHdP9lAGJU1Vj7vpJto6LHrJNP2IIMVX3mpWSCzLD
Xw1WiYu3j13ltkJARjd/2BeVHNTDGFopg/UA9mEN4/7O6m1j37oWMRsDV37Qa8apYTOJJFLAnGUA
iKlXSGKn1u+Oal8xuOAH76IyNQ/XQTY5KPZUY5+FfKy2NvszgLTWysRCuciw3S6KlKv41wuEj2z9
3+78/6+y4dHDoPf21wXC7qH6Ejy/beSx55Y/8lofGGzoDbRfwGZe+m/f6gP9E3Y0vmFKqMyhKfet
kccPya6fCklbgowlTfaPRp5OFKolpAeK3i0GrF+C0Njqn7xxlk7PUFVNsGD0E03ZvX5jrEqdkXZB
iCpaG3WmG+RYb3yh9vumQCDM9D3B9+zu0FmuVLC7DHTYU2GaTsbojF1NserSVlk3Slds8QPnBPEg
8UQyedubASSU1MhWmZcwYvfbrzqmokUkEOMjjCF/pAPxIYKGIFC4NXupdp7YF/FfDHbVgAZiGJMo
bNQ+GQOCH50MRmRs+ks8ynCsTKgFWc4+y2mUO09VwNfJdmHv0qrQfaGf5VGer8pgwpWhD8pM7djm
5Jk4l09cqxx2Je23DY0wc1aQh7CvOzdd4tGpLzRHIaoDVcmXoq0BxVljeGSE07Ri1DrulambNsJo
jGGe+Pl9w8b4zE/K0mNZbOsbtdQJS0z6lClOnk7dnHkjEDKPvcmSzsIklhg2xaIb3b5YT7WB82Xc
Kkl64TUqurAmXWeZi1d4pIGgDv5ODP5ASPKkOiCsC/OqMLwYSkGX3Lu+xtbGZPQICYuodZU/pSRC
DN14Owmgj67vyL/me3I+PAu9yjg2BeJZm8HSTNUxEdH8LJZGzJ8KjUdHanECTL2iu4lc5ZiJxZb2
9F0QmdG6DKLi3OjDig6hOPEdeM5CU7edSO8VVXl2UEMt1FivnwgZZwg4QbncoNJFHl7UzjonUvre
MIRwiMPLgXZ4tPE4oOIyyJspOyuzxiRpKZ0wSyqpe4mFziK4y7iy3Ir46GE6LpLKyVcTED9YQUxa
0aYsrNFD0V4WcJDIhlWmXSiM56lzs4UV6hg39F2A6gHwjFdTPn6O7GnnDOm2b/qWfat2Qy1x4cGR
nTcqroYR9xyLtXWSyFiIoa8EHRlClXicMRG0snFrBh6nxU6/jJjct7Gc2XoGaTdG7W78oDtX5Bw+
DMx70PDPth3R3fWBISvdFa3VlORQNtJ91tazsbDCZR1OX2stOMWkfTPa+B1qjcuZWuieEEEsF1N4
qqb2UV8zRetTk6ceQlQ6VWgZ6jy59B3zWEfNopfgj02q94Ujwl2X99eBFe27CqAJgqd7pv2XdQqP
zDJv1bTmIgPKCLKXUSn1VX6ex1axS7vi2q2DJ7v02zluE3UDH5KnfY0jPYRfiKrPwToQjWLnmynb
sLy27jyHAhcIXbIZwhjroO4Xy07H3qHX5OeUOvA/xVS2QcZgzauV6Ei2U0VBsIheURwWg6LPuOof
GJ+SPTtC8wWgiu0r16ejMVTMtWH3PZGdEyfDaJ9TILqzRBTmjGxRBzGQVe3TNE+WtjsWywroxCws
2s+2jWLVr9RTP5lIv0EmGJIVG2Xto1mKWw3A4yAT2uKpOArLoJ0nlSUWBo3mvXFIcsvM8nNbUuek
vZovBKE3c7vIrvPS3eVCCZYZ8lyklH1oLHvoG+BQkXSoBMeZphxUlOjKeRCrR6GCuWFUewRQ3pnJ
Jc5otlm2Lnhfra12MVuzuQwvYiNIr0L9DEZpDpz5GCN0Srumc1BA8fZiBQd/W2M3bOrKQiKXHY/D
mH4eGXqsepyfK9NE5kKg1DOCk50d0eNHxQyWU8boGTJQr5FQFpCHa3gI7aYlZCdFIw+9ZZIYF7/2
b1hfw2PYDfejEdFugKNE6hICSq0c1oM63jppj79McMmYlB1EusYXvYZ4TGJkyoaqq6TMXAYSMgN0
O0VRlWxUCaCpIdFMEknDZILu7EBF6E+0OjBewI9EftFKmA1h76SpSMAN1+m4TCT0JpD4G6UChNNI
JM6owcApVfAVQ3RnSGwO2j7Uis1tI4E6iUTrQPqNZqVjPsP8K5a51SUXhkTxlBErvw6dx5GYnlIC
e5jnj7NJQnxKifOxSwBmNjAcNsjdZ8bdeGXUftW0tG0lDiiUYCDQv/bWl8CgTqKDIgkR0iROyJJg
oeKAGAJxm0nmkJMR5EYJy1h/o7bDQwudiOpdYnxyovsK78nOuKvp0IQLpYZYNNg7/JZXlsQdtWbz
2EkAUgMJqZRIpBw2klXEx7pulkd2X/dsuRv7bGJQxeKWnE6wlQS/apCwpcExYpw0AJhYIz160Uzg
DObgC3wVwRyzzildPS4xCXFKtXbjSqxTLkQIniaqVvbAmfRoIaghNrhGAqG8mgW3kpCoQeKiFIYs
KyUAIQV8hk+TZ9eVxEsZEjQ1SeRU1QKfisamPIZ+DJBqdL8YElHlqflJrLKpSCS+SvMBWbkQrRKJ
trJgXIVDqa05zvw2+Fd9yxtIJBLLwk3K8IdPC/EZTxshabO6yr84kqXVjtUjpK1obaf+E5ImfW7L
WyiRHC5Pwk5MdOmzeHIYtvk5Q4nS9zaDUkWbEAzvUSPhXpnEfKWadekkUbj0je42jNtua7qZWDcS
DzZIUJiG742rLPbR38nrrQ7b4+bAFuNOrWZ6MAw4WHja09nSz1uDA5+onpTn4YGrJK9MVdyncGr3
QVIdJVO38bvw1B9G5GySdRZOORAm4rttqosjHIdnrcVCpIh6HYBLywy4aXFtXuAIXzSSqGbjtU48
M8AvlT7mTCOWul4OKwjNFHwhWLZ+7PoVbqgrskV2RA8/OlDcRmhuatsdszPglqtKxV6oEvoWSvxb
J0FwImT71bvNrSshcarExaEjEFxBkiE3SpzcIMFyGoQ5tlEEjEnonD+q3ikiG257UvXWE2y6XNWU
Y9JZH1IT86et+IMUPPZLGrgLvfR3ncUT0ZG4O1eC76oOJ5xB8LynJV8UhcllRjMTOI8HQRBjIlKt
5siRML3SINmxPgD2JLtEhbknelYXT2bCqdb4VYXLVzZsNhOJ6ovpo+z6SeBOAsi9svqBVXAooisG
kspc9wZ9GZdxuO2kaLPiLc7pDibrAZoRbniv27PJ9MGfWyt6180iFQysjbbc/E+R9TOkT8v9W8nE
vx4haU3vbDuHn/hm2sHV4VDGYLFh0kKF8zqAMT6paLKIwrYP3hsZbfGHUkL/hJeHEYthGDRJMAv8
u8DSPtkEyPC30gAkC7Nf0UrYB9bHG62ELo0nqB3g2xs6YhznO0hG7wmRK04D/qdh7Y7t/OIlKDGl
w96YZwxO3FWIIG3dKwUqNqcajpwG8lmXU33NUiPSoBcg3UfvJ8mUfrMxtKld4xVnPYpqba0Ks8Wl
gfICGOEjkOcYsSZ5YxJtuBJRni28iIez0CpzSWRsue6R/iHOQAYAXeiuztnYiQnfs0gGdekgtO3T
GAM4cloXEZxpKMQXCHvvtcNRNPGjbRU9kZOJpk3zkRnX4VFdFGI1kYS0bZiozu1cv9AAE6wdn2XM
KYx0Qb+qWk8x2yWTSSfJBUTZkEUxFSQJ+AD/GVQR9xtTxIWT/L+i2aHWn1WmvTAKBIkyONO8KWsC
NZW0Oma1WRnEyWM6viAPGlM3h3DeWtoZZBCm076+iEqpUzbrbq007Lv0AiiVUJPLoBCqZL8/q0ax
UocAWChOaUGmDpNkFHoAmeY8NHz8rup9Az4MNgMrDyyHz1CxCGrVSn/pp905gg8xh+mPS7xGRGx5
ZPlSZ533WpavgJSP9JlJO/XEaO1y7E3XcdCWCxMdPg/V4Gk07fsqcncd6dliHoxWxfwgaNJjooun
5RiHl5ZRgJk26bE2bZws6iH93E51vPC68RisXI4XQCNPJkXVTckhQSGFkEir8tT3SnZbjdENi14Z
UNwp01HvVfE8VkGfUhI/kSiA3tBSnvtufDaonsacXZSoda4bpzsLCkzIAazjddblEVJovVnTcrrR
yZPYWlX6lQdVjsmb/F9oGjl74uiyoCqsFP9LYIVfdVZNS8+gfDf70Aw3PM+2CPKC+UDUb2KpcF7D
fdWNZ21f1ky2BrwSVbCsAv7F4D1xNhXikkWwRI1sXKtOpTC7crYFNwvvEnfxWiNl9mRoo+Y5tMbu
oq1ysS9yFJiGoZEuF0b7KO2iq1QblXVMliVtaRf3dGNzBvu6PmJziLo3OVbHJN0ENdVL9MDkUJjh
1jeC+4RMWdoCoj7qQLfZVbevCrHvRJkuhtx+gNne73GVOuvBhopOZKKEeMQpnrDZqMV7J/b3ccvt
UBgnWktIPY/eWYsPwKbPUmqngV0HCWgLfav16mNSZsEGqbbzBV6aONE75KxCqZIzpMO8y4lcCILW
VQf/ThSG21xGc1ac3GvXUh5ikqk3clQ4w3wXrQTCUoY2gBdgQCyrHhylKzu4QgEC4kcG6dNR/LXR
gcAU1rQEgDxtMqu7RF5er8GqP6mxNpyWuUyL0UmlGM3sDn1XtcYQvdTZI5mjbPre4e/CKgXwZV3Z
YthXdT2tPKNkJnRomRj2l0Ep6aKYTVNfNLK10uRJsMfGZOBVdJV1MnY7WOynGR2Z2uFt5kZDVs2h
XYOyZAWuUD/zieyZ+YK2jp45cHHp9OSy5ZNrVCG97AJVMA5V2RjiNkMJJptFbA0YVhDCwIomW0my
qeR17Z6AcbF3ZcNpJM1swROnndP4aVkv+NEurb5GBrIgvMPZqpPtqzoybj3aNPM06XKQezS5KiNV
1qaGHjZQgzNXKxYVHTFR9XBLiIU36JWpgolTK9tnaJxppJlOvClaRF693DDgt74J5RaiZy8xhapc
+nxmEaa4UImzxmVZfvbsmIxnD710z7iRLFgjWtVDrM4cHUsWCWbPAUqTmWHVwxEpZuzUip49iWwz
BXA05wFNAbWgPIRbc1cyS18Ghm5BYpiexNRf6aNFeC1uNPoNuMk9AFUbEUSSn847dwiudIMs35aK
cW5SdMxyOEBrz4wwLkjrTV1q+oqIBDznY3SBrK85RTvNuM1U43Oyf8LjsrAuRWMeQ13lLIXelj7Z
CMXwtEcPaKDrM0OuPoxAg4cjKBXZcViCcZT7RcSNzY1Cn4O5WNE/51VE8GlDnzxzskfNE4AF1S7O
55M0HlUKFqSxZ8PHvDep5w2OOWCYCSusIz1L5KdzCbnZFwDO9o2thA20YbxNYYVwa8inbKNhfFIT
7ntogZcQQKxjyAbmKpA+qWLEJDLoTAd1UiFoWRT2IiEiyJGeqka6q0Yy52eoe9Ef+2epdF5VqbFs
rULH9tefBRaNulH0IzSa3tnULYeYUy9ZGnG9MqWLi7wveAusHKKjAI78Nem45ecUHyeZgjzWUmkF
87WBCaMdr7woizam9InV0jHmAys8qh2A2+ATTm1pJ4u5QDYE8XSI0yeBtYOrMIyrnd47zCtDtZ9r
dpleDLF96xo0xiyHZxiZzESzNcOVjl7A0yk4Xq8QKkJyhcY9TbbrODQveHPJivrqQknwwAWtsh+g
2QfNEG6mwCyOIsR6M2qTmzpG4V1p5biILMW55a10LM6Y7DRpt5ONHnrfuANM78F1eUx7OUanzkug
SykkbNvStkePLp2TYJpftoGlbNWceLvE6auFkaLC0/3poncRBvQaQayJ05KCZjLOdKRZUMM1GEj7
oCp8cBsjdW5i9o9jzUXW8OwlmJunNt0VZ0GHGfJE599AnTuh3GYnQYD6fSts5WLUwvYUzymEDCHz
TLW5z4xr3voVE+KunzdVeh85hfTGJNKbmF6iRSDYRh3adUi2+LLs43On6ZUcVY3/TFjTyQRw0gfc
MQUIKYWnXNPYBHAi7ZaONF7m0oIZefE1lRlXckV5RmwKhjXp1jSlb5Nh7nDS6xDiaaUaW8FcauUV
WbmNsPuSWoJoL2/rbuM1XbiYAowIQvpCcSNSYauJtxxTk5iN1nuA+JGva0bQiOIpqBIbXyktCyIH
ezeAhcGDqAcF6g9FemKbXrtMDP02GcMeKG9ySWWFVkVaV8c4vwN3Oa19aWlVCHhZK4wyZeP5Pgzy
chlLC2wkm1+NtMWynMGNhAZ17CRxcTnqzePgkmL/Yvr+JUXb/48DKynx/rt51eyhJv71C2kNb2dW
Lz/1WlDZn6inDMZOGuMpiArUTd8kbeAETWTptgENwaHU+qOg0j5p/ISqUn9ZiGYNBmB/SNpcai2N
couxhuCFNfeXCirrT4g+28XVwNAKNzZloPhuYiVMj4Knc5EJNBXsdymkUJU2uWikuAJPnbfmnRLF
RDd0icBG3ZCLrNHFZBJBlF/1OZJijWgYSsbLCDiQx9WbihnVNjFLQsIU48aVgo+4GMN5JEUgtTM9
ZLrUhSQoRFhrwoUrRSMURRsntK5dKSfRQVwvweDS/JVik7qnyZWmRbhKeITMCRzRkcXSKK0x4h+V
Exj4IXRvy95Jd5aUs4DKrIHx5s7KkxQhpCHD0suqW/ZuyLEdwRxYimPSRkXB1VbdQlGRzoyNCWS7
bPsVu8d+EUiJDaZuKEJSdkNERDe3pBRHlaIcBE/VPMb0wwMwGY4LKd4hQig6cqSgx+ahRAg1QpRO
yn0CdD8t4qmNShIQVkN2PzdYhQTaC/bkWys0T8UEV8mzGpNaC5mXPRhsKUYU6RdVixdmpvLBdk6F
hY+BupPfjBK00wfOkQt5p4HAg9U7qIsTNcjOfKQAdWUe22X3WQ1prHZGjebG22ZpaS2LzL0YYftk
EQJDNrfXMADXnST/kOOIMkO5TFsDAqPn9Dzhmc5jXcBADjWIIuBWV2gx51nYgJ/g4WabmAJyCRny
kn5t5+yabH4YHBltJKfMH0Xd39rshIUEFgUSXYTdqFmbIeCbNqCpCPDDXMVjZ13Ykng0xtNNAwKJ
WDyC1GhT47DWz8F4XGBnuhQd9TWRe0a58AJA2gj5N2VBPzAzsnWNduzYDnV9ofjZ0xSFQIhVe5u6
GWtkqaKWMxEIEMRg+YxF6FH7sbkYrRHPZYhYWk8uQ0YJngnSvWw490RV7UoSamaDb52hX1whYBPH
NOG37ZDYyxx4lMizteky1Ogz54lorSN9bDeMUY7D0XgWo3JnTOZWbpeHUMe7lgMjZNaBTNGc1ko9
PRB4FsymMslon/s7P9J3OTyrXoKtkj5bqBHouQrqlYpVVZh4iSFatzNbrx4Pw1pfU9Yixm4eZQ8u
6KwYhBbBQdcMeB8s+Po7NHAx3HVwibmzJ00KMIWEb2E/vVHV8FmI4kRzGCFLRBcwJmhdUJXqy5AQ
lBO/5MEVxzz9RpRVrcR6mQWAL/XA+iKOjq528MIAa+iAh1y/qOZSFwi7N9FUUFUcdUOxDE1SBkPH
PhslWIwghBGpB7AxAXVMzcCPUZz4M1siyUIJJ1PNAj+FD1oN7fzwkCp+PSuH4EkIcIWj4tNBH9K7
Pme2GePWmo8aPYhAb8mfgH5WSgyadiCi4TchNjB2AFS7EplmqCOlHrxSuhSeex6T2TaPW53Sq6lr
5mBImVLJY3MSOuPkYc0ZvtDn9+jDC521CNBiOCsl0q0GXN5LyJvwaMeQYIV7g7w9AwbcCGt9hhQO
UQtQUD9mwRn7LjkutZ4M+QNDruuuMH77SxMwxVyVkS2H6anEzsl5adu2S7hp8LIqIkACF5Rfr3l3
YWk+w+W8HBJ60hVwTA+CUh9PYDZDoIaIPK2Gz5f3qo8FQ87hdeUyj+2byfIxAkendSz2lpouiRVc
iR6kvG/sqsy901Fbzn0vMgnK9B+FU94lSWkvm5Qmi6Tq4QAEq+t594ab3XsdTW2DBVdTAPhpU7yO
XWvAzYBO0EzBb8eYUtkrkbywQKQXrCz4EadR3OhyR0OgVA01amZWxq2A9Cf922gl44Wr1erJSFDC
YoIqPsvB/DGriGk5tHF+AQ6wndf+NO1J6iKLSvdqc+5TaeybpoMNj35VwkbdRYdfOJUmepW5IjDH
aqG17LW6+swBa7nN0UbOBCixWZ1KvndeP6qasW2GgdE2c8gF45XrQgn9RRUTAdhbyXnoss0XLf0I
EIXQvkkFwZ6Bi72J7XNtgLrYab1ybNvJHa0bRhA1gokCfQhdewrqJMxXXYUSyoR/oRqwNGun39FC
IjOoHC9Y6i8Ghxui7uvPgeWDjPGsy2p0T8eoX0Y5hKskyVKAJtZlZJrboK0PydOE7CRqu2Z3cdyY
EO87t9go2XgTKLl6KlL7omoYnE5RahEyWF4AMcsXoey7l7E6jz2u0FYx7gsCpBfeWCVHnM15bevO
FWZKHsOOHA13YbgEMkFqjsJAmUXuARKngVaF+VZTdMkRRAOx0HsDBD+WmmiCStqNxdpi8INKzn+y
Yfgy2eWQRy6DvFphzpvUt3RE5NCDZ8dUSxNzI/NCoexNQX+PUAUBW06snVmaqymzZQ56sKFhufOi
9DyE3T6wOiO/jBZdRZKBAYEAVaz9HHY59Is2u/ZtcdVV1vmEqObUsNJTI4yqoxqyy6aCoLEnzv1C
kVETaBFoRFrdXlGGknkxXc7KV7/KBqZV2fF5bbg7LQ6fLINnmtkRp5ckDGMRrXwpIytlNGojZNZN
qn1SEgxGoWP3GfFzsIkS3l6JNwU86BBB3QDf5+nFY0eNyWaHCVwMtGWmOUWFexVVajaR5yFVF4kT
s6g59HFRp+Rzy6SFl8UV8UvyGZNpMhVmtC4bl/xJRs7+zLE5qjhdGaSl+ir15cPBdtKVVdoX9cTz
gm49Y3TdQ0YQDth7wgXybFAmDq2gLB6IrpSpAljziqU+5SeBp4ZntpjEdiCydIZ/j/hvfaRbEQOn
3dpOvQos6qvML/HbNhjaU6VPgNSqzWVU5TdDlnwxbbl8+9ZiCNlP0LVY62m3Vo1+DaMceeqAlkQn
8SDUTww1esg79WZyNfAw9BF6l750QoC8nlfXWWhzIzaXOLLvqXrqbVZie8p6auMwe+xdUjCLijcJ
sxNnFDF8lnlZT5+18rgY+2zNlmBnCIAhZXmV9PQVoeHUJJfDHkilitag8poV6KB2dmJknwlF9WdZ
2F8xW6u4IWnLk/W3HJDmwjjLNl5R30at++RJ9W6qX9lSzes6kbGknwWLFwr1bJCq38qK7eMhJqKm
79JmxoaXDEJkwiyoCIYnqR02bbO/stlptS2xKbVUGLdSa4xqtl6ayI/Dxn/SKvuSekKgTESh3Emt
8iRVy5VS+QtfKpkjJM0u0mZfapxdxM6hVD03Uv8sm4H/M077mXEa/Ufzb01NO1bx+p1m8fVHXgtA
C3+SzUTYppbUBd/7VgAiTDRVC82iqUk/+7uJmuowboNM55Jc8G6eZtgw14QGRc7Q9F+yHkPO+87Q
BNneECreKN6bZPfxi97qFeMiHJG9KSQDOWj6hia7jouh2I8dD/h2ck9Gd0poTdE9CUNUHyVB3yim
2Cfj1JgP9GKPdIH30LVZ0w5dGDvu1BMm3PeKg2Fw8hgrWyakzzFi6+TITJqyyZalzW0yEivFqEWY
bBGoIcBlKASC8UKWH+Ybum70HXVzOyhkmgxBly1JsuqpiJICvT8TibYR4rImv/eoTphxQ2/7Sjxd
tElzDNR2yf5dWFa/1EImGCBxFi0UdJGWm0kQrz5IEnQOvYjPyY0alUa3UEd+L3N+RhHOMxRlNjCq
uYeKtib9VDsb0SMfqTXhRTVS7kVVKUSAEYu7VLRsLfriS9q5MqOgxF8SsX8adTe5yRX7QnXzsygy
jG2J+lBKE6AFSZI1NO+YtUNlz4TuqIf7QG44MscgINU1QYknCuPOhIetKuGXXBko8+KqmesdmyH2
cZSlkp8dmelVU+neTPqEgqi/m9zusmvdyziDMCe6mAijpuLtYltlTlKhKiQ5N4Fb5DgJR4Tu5cxv
omWqZNSl2bEB0NudCgR+yjxvid2DAUfWMRrEqlJ5BEsUeNPTr+ayUGfKZxsZiqJAoKCF20p2eApE
XG+1+yqFhlZWN2piIlgqgvsUHshMVzmAQaahrvNPCokkLxI3XyTlpO8mxdxUIc1/AtT7rZdq/RlB
2/FC1UoWtDjHG0RvIJa8c63H6IDgyl0C5qNBrDr1Eafss9MPxeVEp3rGYQY2bUGnxezQjEGz5ra6
cxWB+KEfLpOB9IDWaR7KXBXzDObULCzxnCd3DSmLaMKWZSW+JD1EmJS9/Gjd23rBWBLlu65f97pK
IcFzIEKAPuu5CBrcKGeIP24zPa1WWDksubVStUtCZJlDZKN9bBZt95iWeISStC3IMQgY4ySwmuqz
rhHK0qUtsmZWCxxQNGeOnB4Oco7YoLPoGCzavvscd7o4Kcv+qS5B+CmYfeYG0a14wbq7AAMzijIL
vlA0GMUpEHwHHiCzzKirjVkg55tV1SHjcfpjxKbazHCirT2k+6FRIK9rAP+SNHZIeQ0vvcYjBtqP
02MNO8owr/wiFcxw3F2ZmfctI1dDzl5jDDsLhqr5dWrl1q5O+hjZEdNaP2XqZDDAdWuF7TgbEBju
9ImR8RCYlw3nrZz8enIGbDMM9kss5+1hPsyguM+p0FU5O/Zs1Jh46PHPsy/TGDBrDJpHBs6hnDyL
NiJVia2+39IQdYmiolcsW+ARYE2mRDdqaBnztG16pjrWhcmQO2fY7ZORVsnpt2ne+MJa5Ow6s1GA
4+vPbeSqvCX0o6mcoo9ynm7IyXrGiH1yz6zDxF1wVB0jqdZGNqYLQ+/VIwqdbE3D4WIYZUZU5I1b
0YTwyNM4PEoZ7odmUuz5w1Ms5/4uAgDFsUFE2XjqpDaAXTdxCogFEA0QCYZ6QOoIKqko0ANCo6TG
gMwTl+00ugMWU3OZZmTQ1UybmL+hTyikUiGUmoUU8QIWJMGRp38Of1dj74f41pRqh3Aw641ioYAY
pBbCSwz1sj8IJITUSoAPH47ILe0XpUP7mbflrhhhm2f4KY6U1jqOkF3oOUGD46HTTA7eo5DNZzCV
1rGSDFeHtdyBs0/rgVokZk88afw6XbBNkQRzz5HigMoFLMmKkXXIxQgPmMCs9hwMWRDlaBFDCJsA
XYbPDexIBIKQLtnNMZ/cNzpACN2w7ZUIqC9Ug/xHuzufYj1hStu1y/xAqNSQCNKHJOfE8nMcSsND
lRt3KA0JIRvwpNpd9zn0Q0ztDZyAFpr6yZiJZp5ETHpQkxc7t8w7Qqdbb2WzlZxbYz+hCOQpGNjI
khve6EGA6XgD8z8KR9CtDCTiNkl3FXCmmln3xirrR9eicCs16tSotpadgY5Sj7BrusZ12rIi2lW5
zGgBwuP0dUZv7p1SqxdcVzppfM6ZHk77jpnySYYPazXoaNq7pos4u+YX6OhYeM1lGzK3UFz12qFM
mVsh23o2BM8aIj0Y6825X+EtihUYOQQXcP4jenaEFq3CmqwyJQ8icrdSGkyyD5zZNtGEyEWgdS47
NVIXBZappQ5+fJc0xTalWbNIixLXGxc80jL0ERwMuID4QTtn7K/ooIIfFE28cEj7Ql6oxqhbXD5q
MVL024oiQ66iRWUW2rIfwlOA8QwQG6JD2bquO4sRSDLw6A/IKyFkTOMGZA+NKRHeZE7TuFKYtiYa
dyf85+gIkgLdk2jQ9xnsXu5NlGdo3HcJCextXz21RM8Wdhue/L+1KX4d8PwwTvpbvrL8LpudrLlE
W0KOBaiob4HUP/WP/ghq/vEL/Vw+tf7i83lnDTq8qcOb+bvXSB54z+3T83/8k7hpA7iyAVIAh5D8
+uc/kjzzX7+tGZIUACBAZ899+Hp7sn/85v8cy/1XR+q/4iCwYTPYg3/sIEBKoDRwEKu/fEjqjbcH
QfskTCgGMBTUw9eLH+vNhfKf+4A/c6D+7iy+hJhLIhI9W+37guuXrwSTvDZDGKYug8nl1/cHQRqs
LEMO3Tja//2f/kveZk1F6jvFTPZ2dqjJ+vBnLoDvXuHdXWDp5KUhVfx2ht9eADjlbPkNqBiHr9/u
AnCFg8rz+7nrL18C6idVWCTC81qHr/f3gftJRbymaZbzehi4Qv6PXAkPT2lI265uqvBL8/ZKgDXi
/uS18N1rvLkWrE/U9pauopk9fHG9v7kW4KNwg+hcc68H4QX3/99/O3z3Af69GHB6PrwWqEzgCXHD
lfnuw2smKyH9F7gYv9upR2hNIuRPLQPfHbl3px5vlu2ohv5ycmkvvTn1BFASvoAC7PUx8HqYf6dT
b/2p7/arawAxmxwBmf2JmEJ+cVDfHAPNZr/gkFuIbffl67e7EDSQRh+9EGwWfKT52EF/tAawK1JN
YQmM0L/bpzewEnDP/szT8K9vA+MTtCiL3FCs34ev95eAlNqw0KK+/vbt3+sxwHmzX55NL4Gl3/ap
v7IxtglcAU6KiO37T68L1ESG/Pvf62PLTYAh/R8fOvsQwAgPYQWweKW3d775SbMs6Vj53T63Ller
D35qUwVdahrw7n5cAtifbM2FGmqxLsqvl13Gb7T0/4j7+qtrv2l9QujORlgzfrT2O5/kfeXwfy/f
fX3e/kYH4TVM6UPXv6lxJTB3goLwcqq/q4N0dgFccEL77e4DwzR1xlUf+/Q65A/LptJ7v/fR9E+0
vjgs1m/3sTVB1PVHP7b5iZufjY/xw0eeYOoogFXLmvj3WvP/7Fz85Zv+ELlOFwUIzOHrfdHHXgcR
gOsa4nVP/Nvt/H8gOP7lY6BydbOd4cL/0cLHphdbBKgbvJi/2fn/0aj9lz89jlPY7PxPe/n0nOL3
D36ODKMB5xceej/xUPjWJ8V5kzwd2qjhc/2jRupf/YM/+od//v5r2+zQG6M79O4fSoD6y+9+qZnl
f/+vd5vhQ3PrzTf/aHYdfs/rj79+wD//6ne/649P9cdfbsLnSvKaxsM3xte3uX9IacW+uIzDt/2M
w9397zfyH/989zbfrHl/97p/K7j/aznHt8fI373239BpP/zKafGQhQ/vDsehs/HR47Ekii58UC7y
9MHP3r3+axv1o79gVYVtEirXz9nzFD78Yy3/6/3veSlRP/p7Tujit+nbA/S6//nwC4d+W333ll8e
sh9+5Tx9fKiexndv+qVz89GXfuGg1W9f+XVA8tFXPgufn9I8+1Gn8aMv/a/i+2vjtZj56AtftvWX
h+zdcX5tDXz4lSv5Cmjl/5U0+T/+9RT6z2+P+Wvt/dHfcpV+D73+34K2bik1GJQrS1COcoDOIFFq
MO41bRSWhAQv7KDQ/ODM5MwclJQCH0igNEyCgXk9E60Qh09V4DccW/0Kn3XCrHVhc2nYtKE2KUAq
knNSE4vsAAAAAP//</cx:binary>
              </cx:geoCache>
            </cx:geography>
          </cx:layoutPr>
        </cx:series>
      </cx:plotAreaRegion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_xlchart.v5.5</cx:f>
        <cx:nf>_xlchart.v5.4</cx:nf>
      </cx:strDim>
      <cx:numDim type="colorVal">
        <cx:f>_xlchart.v5.7</cx:f>
        <cx:nf>_xlchart.v5.6</cx:nf>
      </cx:numDim>
    </cx:data>
  </cx:chartData>
  <cx:chart>
    <cx:plotArea>
      <cx:plotAreaRegion>
        <cx:series layoutId="regionMap" uniqueId="{E343E04E-291C-40DF-83B1-B4E569966C31}">
          <cx:dataLabels/>
          <cx:dataId val="0"/>
          <cx:layoutPr>
            <cx:geography cultureLanguage="it-IT" cultureRegion="IT" attribution="Con tecnologia Bing">
              <cx:geoCache provider="{E9337A44-BEBE-4D9F-B70C-5C5E7DAFC167}">
                <cx:binary>1HxZk9U60u1fIc7LfbmuI1m2ho7ujmjZe6wZivHFUUAhSx5kS5anX/9lMR2ortOHjo8bcdkQQElb
tqylzFy5Uubv7+a/vavvbt2Tualb/7d38z9+K4eh+9vvv/t35V1z608a/c5Zbz8MJ+9s87v98EG/
u/v9vbuddKt+jxFOfn9X3rrhbv7tn3+Hq6k7e2bf3Q7attfhzi1P73yoB/8f+h7tenL7vtFtrv3g
9LsB/+M3eet1reHCt789uWsHPSw3S3f3j9+++95vT35/eLV/u/OTGiY3hPcwNkEniRCpSGmCPn7I
b09q26rP3ZieII4TwhH9cs+L2wbG/dhcPs7k9v17d+c9PM7Hv78f+93cP3ad/PbknQ3tcL9uCpbw
H78dhttawzNrb7NPPZm9n/vh5uPD/v79kv/z7w8a4PEftHyDysO1+quufwPlzDZvb937+/n9NEzS
ExojyhCJP2ESf4eJOGFUYEpF+qkXsS+3/gTND83ocWS+GfoAmPueXwyZG+vf3bY/ExdyktxbCkdY
fPp8hwvGJ5ikXCAwpy/dn7bEJ1x+YD6Po/J14ANM7tt/MUxe3LV3g/2yX3+C+wJTSQlmKQEvdv/h
DyHhScoTlHy2Ffzl1p8g+evpPI7Il3EPAIHmXwyPK33X2Ha4+7IsPwURRFEKUZF+QgS80zcBhZ2I
OBYxxvyz84J4862R/MiEHsfkj5EPULnv+MVg2Todav3kfput+vbJ7v6nn+nI6AmmBD6cP4YRJico
4SmnPP0enE/Tin58Wo8j9SeXeQDb1p28ONn9YsDduPvN3NroX/Vgn/zrvVY/07ToSZLghHH2gKTh
k5hjLsh9+7fG9F/O5nG0Hr3IA6xu3Mm/4Nevxdyugvq5VoVOBE8IofzxWERPKBaJwCn7ZHQQqr4F
66+n8zg+X8Y9gOS++RcDZNNAenMbPbXNrfqpvC05SWPCSQKR59Pnu5AEvA0lGKWEPSDSn+bz5Afm
8zgyD8c/QGjTnMClfzGMnul39yB92br/e75A2EnKGYNYA8HmG6KAkxOcppiRBz7tBybwOBpfBz6A
Adp/MQz+9daFdf2ZLDo+iWOWCBJ/5gMPWDQ54Sn4NMI/56MPWPQPzOdxSL4OfAAJtP9ikDwDCeDu
5zotBMpLyjhGn33W95iIE0QIxhBMPvNo8cUkP2U2PzKhx0H5Y+QDVO47fjFYstumu21/prsCvYxD
esNRkjx0VzxJIO8hD4zjR6bwOBB/jHwAxH3HLwbE+a0DLfXLFv3fR42EnBDI6Ul675c+fr5Hg5zg
JAZ3Fj8uxfz1dB6H5Mu4B4DcN/9igDxv3rqfahfxiaAgImP0vViJY9CXEaKg0nxB/5OD+usJPA7B
l3EPILhv/sUgOLtd9c8M4hjSD1ho9jVifG8SMcjGlENAeQDEX07jcRw+D3sAA7T+aihoFX6uJSQn
kASCfE8eVYn5iUg4QZADfm8PZ389jz8B4svAh1Bo9YtBkd3Wtz/XKxGgSRRyC1jtTzQJ9v63OQaF
KMJoCmH7axT5NiX/kQk9DsofIx+gAh2/GCovbuv67sn7//Mv639q4TE9YQTFkOKRx6BhJ4RTweCP
x3XiH57V4/g8GP4ApBcn7385Nevc1tr/TIaFT0DIiuE3/oQA8NpvTQc0FQFsl7IHMtZfz+NxRL6M
ewAFNP9/bi9/Uqz+5Ec+Md3vvvLfFugJiFdpmiKoYn38PMAhBin/vv1LPeVB+vGldv7n03kcji/j
vpv6/+tS/J+X6b8eYcjh9MPm49mHbyr1/7n34wPCmYwHQz+Lr4/mIp9W6/D+H78Bn8UgC349U3F/
ke9k24ci378Nvbv1A1wH6FfKIMzcpyWYsXupfrq77xEnGHhbItIkjTmHnB+IQWvdUMLhjBQqykAX
UCoQaC8EA7f2NnzsIuA+ocTGoCPFAmqgX8+eXNl6Ubb9uiiff37ShubK6nbw//iNM9gm3afv3T8l
i3HCgb+DCAcXQwljcKfu3e1TOOACX8f/1ws7RuvEEzmZaT0QmHHm1vL1WvpmsyQ+HAphno1CQXNU
GYmNaDOLwpLx1BY760wvWSr0oazX5zXxl13ssQxufBY1cFGFsd2gtV+UbONpehN03O2Z6FUsizAW
W1JG7imfxk5GzkrhI3MQ3N2upXhTrEQ0+VLjNS/jdT6Pyuiq4JqEbI2W6igmUQ+ZGIpE9p2f5Tzj
4Z3vJ35o67VCktdQqJG+WtHGiArtq0qrLRWzPxamq2RZkeisLPSyd2JZ5dp4lOHmdUXiWbZh7bLO
qkpGqa8yyvV54soqD+OoYAHsaTMXH/pqlDPlZqNhUeXYJGWWTFTJet5T1yFZcv8c46k+IIKKy7lL
9SZdXLnR/RjOmiq5891dKP1wJogN22rsR0l9rU679lat5XRape1yrEw9nat1tqeoSqeNKFe8KcNh
mcnLBOOQj9oeUTc9I2kXjpr1k+x0lWyKPmk2a1zHh5bQV6anUSER0umuqRF5ocrp2toQbxBS/YXQ
YdzoKELHsuUsG4p62la662C2vMhsSFyTBd1Ux0CbQslS929XUnUb3iqSRVOa2CwyvJBVu5qLusV6
HztWZxQn09mamFkODEVaRs00P10RavOJc34WLSnbWzzuOjpOZ2kUplHiPq3PPNNpmdMChVHGiigp
+sI3svLOHZkbkJNEMNdmKY/LfZ8YssVcX4WhNjlb5+dQ8n65zOddXC1v6sI9T2uNn00dLV9oMRrY
Kbja9nAiKitKNMmG9h9KSnHeruE4aO5lTVMvo2S6ivwAj9ehdTuTadz05fRBJDZ5FQb+wllCdmOH
+3wexjbv48aeQw0CZSqKhKQqrmQaBnRM+hpvlI/Pinautqtf6LZKI7JKHY9Rtlqkpe0KlWNcXA0I
67wzZqoy5F18OUeoPVdVswyy7Wm8H9IBpVJrvm5aavhlj4Z4H1Byp1OCZFjjBrYeseh2YUzLsfP4
ohpRvauUI4exbOyx6ufDxLTdDy2bJUtWdk6L5TyaijEna0KPaVF3W4VY02dknvCLph75tsW8uIYd
GOSCadrJVi9zCRZIlmum0JhXVBGZ8MnaDDnqTkc1xlKFOrlFBVZKdk2L9ogmIqOJTrKpWLtdHAqd
KY2iN+Poo17Oq9Emn2fvjqu19ZveimhHSTxdes9TyeMw7ru6pQdeWyOTON0s6TRcNotYLkjB8FNe
p/2mi9ZxVzHYuS0fSjnrsdqXdb98qMa5umndQKQNaRtvxjK22xC1hXTRvGS0m5Q0ZBUvq75ncqHt
IvHa+qdFwdmpSzCpszAkbt8PCtUSfGuaw+55Wpbq2lRWbwMTycXMbKFlJ9qnpOEuX8roMA7TtGsm
K5MQTRmIiEdi0uuiMlYOrt72fKqzbiSj1CbOK9FW4EpWI61Ho/Tz+mYlxV7QmeVhYXnjwrkySSVj
LS4Lyq7MfIs5W3xWpuwakh2f66Kjm7Csz4rUrhnvpm08WyED46fzoi/XoV9OV5voo4iqdG8I2ObU
DFelWFmm4jC90Whe99an6ZEOEwMUfSl5kTZyHnVEJbiwd6YCFxCQQ3nfrUGWwkQSp/3SboZ4WTdz
vdan8TqOMjH2almVuLKxYJnATfrST76VLYZ/xDYF39oMF1MgNjcdNbvIm3iHXEV2CVY2j8wUn7oU
HEfb+uHUJqnZL+BO9z5amiKLdMsuNSqW6z6qqtuhsXSfwh48R6Ga3s5Nn2RrEpp8os+UoumzQjCV
2yWdn1ZIu101VOh0EGuSMcHzqOnNxno1HAqL19tFKf46iWecKS5cLVu2ZmUIW2tRDzBpcZybaMqZ
MUFnbRUtOa+LectH7I4hQd1pQSN7LJqmhGFrfbOwbjlX8YDOE9g7o+z7dbwraOkOngkIOqlpMk/D
tG+bJT2uGrldsiTTDVe92SYDiV5GTt+vqBViy9uVvGzwTPdj21tZFMur+0zqqkgif2adQjtROV9m
scBvS9+jTjKPZth83J/yUMQQjZQ5dHAC8QyRsmkzWL9UVrzvM2VwetqYhMpUmzGLE3cNQe0sGgGr
de4SSWnY902jM28jvE/ZvOReAKQ97rutW1sr+ypWWZGuGxyhJS9RMcpUpZEs7FRsiK7CjZ2aPExD
j6UAYJ/5MQovGtYUMhp6oBnxpponD74huE0dRnNoFwJer6q6qwA3lWu1MElSdNmY52acmgOqi+TF
slK/8WsF/WvxHLPAd0UtplslzCC9H9HG13ropHMR2ZLeDJkbGvSqN2o5ErSq3TRydF63cWZwdWCV
aWQcN3Xmx/SMs3WU3K/TIQbbVhY7JR2tOpnGHm1XWsxHCBdR1uhyK1zCN7hF/mJAMMFBeZHNaVNd
V8xWWRvVA6wQ0BUCf3TMwHUtkB5Xuilvgtqng3CZYVP/PhoTfkgC0adpOdL9QvUGWNosPWrVNrZN
JRmduiyeo+kwrWWS4bm46um8HCzB4/kwrcum8WlzPrZVm8d0XWQVdJVHXKRZZWFJUVteL67ZmcSA
B3QiyYoaLArDpkVFVO4UptHWl8M+YvrIx/k0URhIEy+2KQtneCn5oVcFPjXtlKmy5Lmqh1qqqpj3
0ewrqdoQyZXaUUY+xOdO+HgXfA3OAvzLtjQV2Y7z8wgoruxrEWXzmF6VZXWHy/HVzCu1X7uJ5RR7
nU8Fq7JFNWHTzgI2leoy4Tuc0Wp+FWEXZ6NKHdCY9aDmGO1i341g9/p01G6QVNhi05rSybn3N7Am
WOqOjLvVICqTbnJnnLZgI20iC1f7bNTdMEpSNFjem89lUhUvau+pbO0y546Icxc5dEiGiE7Shwhf
BPAUUsRu3oS2M5md5+fxUowZBJSbXocoqyMwHEm7vrmoXRQkIaPOZqoHmfSWH6OufdqVOt1OvjPP
+hJV2bq6YTO1Ed4Nqg6HeGg2s/HkigHVkQ757mJOgDM2S1Kf6c6ON11P71y9DnmkgOmmLk5nieJF
PwMiyyZZoD5CMl29eIGa5p2LIpO7KVJ7QqMyIwb25ciq+ExN5ctxqOq8LePczGnymlRFe9rHPbZZ
qIr6lFrqIS7Y8SXE8RtFujVLO2B72k/Drvaxej7T9iqKV32so3q8qJPkTeF98WLpiTrYVouM0ZVK
PUTt3nTJtBmqIWgZJsHl2rk1gxQlzX0vlhtXRDrImhOxs2GxuzFR4jyCgJnNuH3JmflAV4UPMdJ2
F7FhlnWp9Sbmr2cV27fd4p9CK68yqH+Pu6jUU5ELoa8L4yXUM/CmLrsz7vWYs84+h4QDFqHj+GjH
UiarMK0sWcZCeNlF7MWEwotWA1/NXdVTGZUQBqdK1eer4uEVZvNwRgAo04x5jwWQ4SgJuXUxk5QX
s+xFOsrBlHbvQKrPfKn97TpFrRwaXx0GsVwpMr+GJxmPBax25kZX6A1PiuZYAhvcD6x+PVSz3zbV
YoD6AjFv7KSl8c0pJ6445UWLswRBzJ1TtICdgi+06WyP8dxMGe6XV1HK7aFqivQ60PQqDct4tfKw
X0wDmZiY2pxSB04UuzfWNE+briBPYWPYSi5ABbKlA1rMUrAzDNYpVd9NZ7pxHJ4gsDkzcWQ2c7nm
ak2fzWCoTl+2FUxQrNWVc2Wb48K89slqsyZaiqzo1l7WzYve6DdVUs5nvgVGmkbLxkQiR84sN6gc
hw0u0HEoVLETC38310u96XE4hFmvWz+DoRTU03MOKVogjdkDXcM57jnwhm7e6gIMOfQ270Zrbj0e
INOKWJ3Xqi6yHrV71bThTTkFm/meYaDiPSWXaQsZXdwN6sDqKAAh79wmQibp5cBLdYUY+dAM6wfU
+y2comTPojWZ95YWsoyG952dxDau26tJc5Vzpp/OIa03eokOCerd+ZgQI5ldxtw2UX/RGIUkadTL
MVTjcRFzO0nD7Lh1hp9SF78tKWQrLR93japmmTK2wujqJm6EOl2aNM1EP7k+K+1UHqLZ0bwGZ7RX
VXkWV9zm5cSHLVkX8sY0Ns5DvLangdNyO5oe1m6ybhvWpym4UEnqKMltR5dNPENy3A5N5KXGg7vw
S9FI1+H6JWqHCzU3W3C+Evj6jfCjHA3ym5WmcrbkAo/zAvlnz7OKUJ3FVEd7OqA6T6MkPu2hdhJk
Vyl8rKYhzlEzmzwqujH79l2P7ySOd7ZbnFbl5zdsvv74z/Mvr+18fP/jj/b7d3T++OnGNvD7P37l
Ty90L1h9vdIf75nci0RfXzp5IDs9/fgy0J9oUv+x8zvB6jtd7ksl6aNghUGQ/XO56ouu941MdT/g
s0jFoVgLaQrUaz/WRSioQJ9EqvuziyllgiVIoJTRe03si0jFTuCNhxjda0j39XgK+tVnkYqkJ1Dr
ghciKKKCkFQk/41IBbf4VqKCA+UECswpnLxAULBhyb2E9Y1EZdOmXwfBYxAfhunUMHRLxYSzeojJ
fo3NfQqEy/NvFucRYQzjGI6hfXdbOBnFUjh2C2J3HOM4htX69rZx0lSQ/Q1IdsXg1+fdxE17aCLe
sVwURoD6MnpDz2yxdN2FMdyyy3UqMNDpJGl7oEZR6o6kiGu3JaPjZFN4hudsRCtwlaSY3KaDtX2P
VYyLHBIrV2fWlcJuTc0W9BqSXUT2nXB9d0ReNzZPienaDevHOa+qqiCnXdV4iAJd3L1UKizAGw3p
s9UjnQMREL0smB9fjZUpx+2U6DWGvKCc3JVZUPeMGlMV+Th1Kz1iQYdGpr4uyKFeRfIKFBngxRF4
iwWmNk/BSDgCy8jGCwLP0BqNYyCzdDQZSXFESimWajLZXC16yfHqNDstx5G6Oofg5SBtdS6ZDkPR
zM1TL3QR51aNYtfgEK5NifFlDGkXkE/QZl43DbqM+rn0ebSq6bzTvt2Wjo5UUjKxV03b+ESm1if2
qpiYbbZ1befomSdkIZthIqE+Q2uBYsmpmc0Ol7h6PeGWvpxRBGwwdjQB2tJ0r3nH3SVq+fQ2+ER7
maYVL/JCr/CgEF9Fl2G2xM1bZH0zbZI+hYeuSVkayaMY82yImhjvURVBuyOlyEPUdJCv9Khicl3U
BNlQTJ6NRcXSLWlr0kHIUsNGdcmwWcNUk15GlejDlV6WcXzmGw73LGjTv0apLTPaL0ubEU8g71cz
W49GD/ai8j5Kjtw2+oYlFuutUX5qN4svzDvUDD0H7aMHubGK6pjuZjJ0LuvXFVJTuTRt5XbrGNcr
iDgcFIZLZ6Jxeg8sYsbkKERv2lUmakXdcUGhsdsBNGBQAHtt/FWDbPcajQb+CQwHsB+TPvHbQdex
VsAhtbWXcOsFEldXFCBoREwU7qrymFRXPQlDtSuWZu5aSF3a0uyGgcD+wmmD/PXcu0h10i62DVM+
xTGZrlAfWvO86eKyPkth28MupNX9t6VFPoDu9bmRr1iP+1nEpoIEQcCVi3VmrAK2xqknWd0pvq4S
T0U6rrkWrQqHtCoYfZOoSC05ZBfUbztGy+il60tYtbUcYTcTvXavRz1Sson6qXFymSApzVrioVN1
Hb9uu1aXMoy+969BXkjavKDa5mApNgWlE2gpKDIKJPN2TGB8FEDC3Fk24+r5WDswFdTNQOmSYGvz
gg2lq64mmnTNDbxj2viNazT4jcHDiwGgYgutc0ONv9FJH+lDvxiz5P1COHsXU2FYjl3t0K7wlr4f
fKQ/1A6Lp0Nsu/Q1iLurNMHiYZtiCMEVdttIrfwFAVFJbKfUJzeq1+zCBozO+6Xel6qRPUiUM4rj
rOydyeNxSaTBbKc9O9RxSGSrQEyXmIbtqtLnZKnGfaoAq6GFJKqvVTaMgV0JZeurPkVRFhqukaSr
nk9JhYsXI3BQt6niSLNrGrc3LWk+9LaYBmn1nO5QPeBDWMdWgO4YYPk1uSjBG9dZL5LpWQuMI691
bN/HTYFlNSN6XdtmX83abZlKX45G3AtIZZKHFb/ouL1rAOhz1g99XiYYUtXJ75a+Kw6sDW+B9VwS
OAG4iYepzCENfhYZYeTk2ZKLe2TEAjQw4v3RLSLvo/n5pIddN6ASMmVdZlxP7Hz0xQD7YdwFB6LG
ovFGeCCXNNgL1rbgWTln3SyD0hfClC94Q+5VvzWrQSHaMHsvpBvdvcIKk6yqXrTJcsqhGJshrI5h
5TuKyv44UJeDCJEcFtFva1ecrVBgkkkCwYCE9VRZX28VXptdUtSwQ8hwSoYaHFgwTyF6TbmzYK4q
aY5xBy7UrHwLbip9ubLlhtSUywCFgQ/MBxB5liC1Xc+KYnzTrZHNXJsqkLCSQcaUWomriWdCOAdZ
IdkFTeUKihpUNHIVk/dw6vgQ4Xrf6pjIzjfL66KC+heI7wBLOSEkR9RuOxydxUbdEGG2EOtXCRUZ
A5KTGxZZcNDy8kWbsspA6QhbNBJ+3SMRpZIM/Xmi6FFVrbgIkNmgbpyysoHdU4jwchzZNTJlJIPX
Z4NI9yNvvRSVuoh1Aa56Fk2mErNT3WI2pIqXA06XV+A6pwyl1dYNbT9fpx6CUlS1+hB14q0Z/TzJ
ZNCmzZKRolUi8IUS7Gi6Fhx0AAx+ZpNO9TV2KyTZakC9dIMfxmzmS3s7DSu4oahjTZR38wipwQqi
uzT9CPI1rafdiNt0P4HA/3xBxb1UNisOi+wmrWVC1SsoVSmwgtUHGeGgO6iMheroirm7aQeGb0Xf
qDci6jqaUeZEtcFLdwZeYrl0vmtzW6f8FeMtPiZr1d6WhXd425TLmofGVMNm6WC1ZqdyxdJqr2h1
z/0N6cwm9DG/8V2IjCzNVHayWJNo4ydhNwXEhvNSVTX4QbWqHM2jfz2XA947VLI3HY37Daj6+roC
pgghoRrHLUhV9DJgcYvSvt5wFSVE9trW1Q6D+kvfppUY8JkYYJjkQUGe1AAxQJLxsbsvGQU5DYFm
ao3Kyx6r+YPodZwLa6s+s0ukX6YcpIkqLgzNemcrlQeceiQrSK/1JikIHXNPi7KUMaoXABzo20sE
QshFo9UUsjYuEdQ+UIWuVTPMUw7VGHjoeCqiXBkfXTRrSYFedY7twtgS6UdXXjYR9rsinthbgaD4
sKIJHXlVgfzNFNk4PwyQfZYGimNzs0AINHMna1334GYpZE2wR68ZJNqtXMJKcuqjqj/HsdBZXY6s
l7by3TYFAeJZ3y/rPoZWUHZBsz4gPcd5hz3IkqBej+8wT5cd8Qa/goIXqcH71fWatclc9rKtQ7lX
1iSvfKDjpmrCEG/VGAkvm16jF2wSO9ArjNRNP+wLKP8dUINmA8UScC/WF2mWqik5x6ZnRwWlr2d8
Zi81BJ4cpFZcSzT6fRW69kJDfTsbWroDlRjvUiiLxaCgRfjG+SLeQDgF9blou2zt52knMCbXuk70
PgFfuR/62Bw0sfW2AJIOnk+nEsoE/pT1kdu1AUShmdTjYXChlaAs0+sRePV1cGGCoNTT0yFNP8xo
rg9dfe9vez4WICYFZzemYVAVEVbhc1MFdKQ+rBdlrOsmj4TRaKNAu3/Xcw8FcOPH9sDF2F6ss9gG
64odq1xbZeUaPJg2GSr2dIigYJ4paoodjkCE49ZEb5fal6+Q8w6SE9HVBwb1/mLPRizyuau5FBEI
zKuj9tSzBmVzN5V3ED6hds6HYdqxaXbHpYQEgsP/B5CRaUoklAema3A9oJdBvEl3JeoW4LilC/sV
j/UO6viBZ53XLh8IM1Az1fOxqKtoa+J1eD4QEo1ZZaJlbzwyp4Myw7aJJ/JaQFJj7xJbUJTFAxXh
dKTrcFl5Mb3o4D/BSLZdA/KQrBOQ3+TCiuEZH3t+ThwD1SnU41PIHlEp14hNOxD9ISHjs4Liex3A
TS8g+7SyRn6+mRCGQgYPvPxAGwRb2jRL/EYxnGbeUQWlz0WQrE8c1K5CVGOdjRMSu64FlU3SmfN8
7Jsq68m4vO2muDNbUZVjmTkaz5d0ijg5VoprB7JDWk9yNsqyU7+m1/Wwlv9D3Zlsx61cXfpV6gEK
tdA3kxoAyExmJluJFEVNsKQrCW2gCQSawNPXl9S1r0Tbuv8/qVrlgWxzkYk24kTs/e2TiBR11MkD
4lpwKixHPBItd5OiEeNpqp311IqmiscOAagJqj/6QWHwbsqarz38SCPhUMMDhuFyqjy8w0g6zc4u
VRvXZp0bcZMv1n5zx6xOnJlJvTNQTXHrNAL7lM25u5tZ2eR3BY8f8bD3w0RXbMkxEoo6dtxBlBij
gZ1mvJlXTuB9HudOvyt91dT7ZalGj4YhgUpc1Tc3S9YaR8VMfT0VU5FMc/kBR6k8M6tb51Bs3i3q
txVLZs1DFA72fp687MZlFr/zljZAJS0Nan5ePnnL0CbBsBW7TtvFzcx2Oh0rx/0jRDt+9nxzvF5l
Mz8YmVkf2i58qpxmOJraqa89T7RPEl19v/VruVNmPh4Mt+2uMtuW+Z45qE/rdhqaWJh+H/ehvdzU
yqZE68jsdl1ZsqjfLupvsDA5DfAB8+ofvNZkiVF2QyHTosnG6eyxedwVesCnhnro45Jif1jtYT6a
7eyoa7PIjP1F2TiFra/qhCFj4FQt3d6RCItAuX7PQUsWg33Ud2XiTJ33wR9DXI+WPXaVM2onT9kU
8W287CDxOrKGC66Vld9nq+/vBRnDm2Zogw95prfvFVqijJVpbnfClHdsFvF6Bs52FzWzm5hzY81x
jbmWrMqYonNWsSw0fNWZ5zBsKwpO6PK0+jKRpdzeKVl5qWpZxR+axajvfWTACA4hr/lV1TOB5V6E
0Q4ZVJymZunWRAbrtrMvZtaSNeXXobt4PpPb73VRunK/CKNQe9ABZ046z768kGwpz0uwBAYinequ
DTiAox7x3ga/meFdGPJADO4XX0/ee73o7XRxPurYnMYsnsvJ1TtTVzb2PpuJMi5kOOe7qjPrdLWd
/NnJ6+HFa3KABek67yxnGnaezrOjjRJ6anvT4YUcG/E4LaMFDtCurk62uou+e0xFj6YZfBP5StWd
c9a7hT2i9PPkIy8ekQuedR7KMrar3vlDmipIHUWBYxnQsNdci5W9qKr7c7HZ9XHEL90bshjgRpow
3w2DmWMZV+US56Pq9hy5SGrMrtRGXY5dOTmp4U3jM8VNHMdFOrfTtqoraQydjquINeCxcZryUfi6
vnX1OsRzrzbueXgOeBgQRRKsxNGrtcv8esJgYGanPJh19bUZm3E/N1Pp/KEnp/7cCEPwOHXwhTY/
66n3+v5QtW13NGVUersgkpUFtlSXmgqcLw9KZoHA2wjEepxmy3u/BYsND2Gr9lnNPGoYndq5XuoL
ZcN+uWSbxxLqXOvBbPZboyIzneqyPthDMZSJVnX5UNlsenZZbfufGguLKUGVEUVqb/2YV7GuVHMV
2PVm7WluFHxZ+nAZruGP4ARCva3OsRiL9nPT6uGzaYjtaTWnrUYCNiLJ4GE1Gps9XNfN4rY6T+a6
Fu65rvWyF1VYPBd+z5KHymlu2CFe/Z0l2cjrGYBlxEZplDc4q/mUYvPKu9UR1gv6k5nHylvyc1A6
2fMggkeqNgaAuYzd12UKzCLp22jweJ/0+Ll2I/u0FC0b7uxVwfKamf8tzL79g2owF8fFMIKHEK+0
T5kj5RPWdIVGVThVkQyIKldbMWwyUWU/n4xwG3aFZS6PuFbBrhSeZNUYWcXz1IfNqWosYSUy8/LP
qu+QDjwjs9gZZTPA2vO69E5znJywfZ59W2B9bhb6maEC9v61LtZ8ZwXjqOJIOU2RrmXIvwNTOUJE
4aJTKWGVn1a3oazIqUNrKKIWtSkUhb0mtvSsnkmvzodkaD3jC3/NUt+bWWBYddO/qMLIzu3YZwsb
hqru6x17NT6k9yhMuIWDOe+bPnBZz+ux2bmjcJ9Ca9wS6hG/xkh0eHmjeWPkYLGIS53i59WrsuRd
1BG7FM4xDPNTnre5jqPKt5tjmXmmaOJ6kdTo2M/EZPY4VpO1XWESrnWZIP713Z2AOeAqrGq7mFab
v4lzE81LYMe9XhCWnACoZx+IrjbibhX5eO9vYFwJXkn/0roe96p3Ij5iCTP+tTCzxBlV2uyeHLsd
7ZBNrtM8SUvz+KXqQ3WloFe6nVE1mhNcF7z4m9GL7OGLaEE3dyJDQ/1TrEGh4ibZqkLsmYQsm+ui
MkovbYcg63aRcJbqylwM8Arfm6r1Yc2G/sXwHD7A9ipu0w/1xulZJZ8No/BGPF6TZ+D3ORfnOyu/
E3XLUO9GD8P9oL1tQNRaZMSNmmrJJanR4fMVzwltte/b7s6wTJ4/UpolzoMcxPjSBIjbcd5nW/dk
2lOzPjBJ5tVhNCO3vjFcyUtZsD2vb4Re3cpLdFhN9a3F1COu8Z6mZ5b7o/rQ+ivEnDWaW79fuqC7
lLE8UwcoswBPMuz5NDFunKhcOq+5hU3lrOg0MvlHhD5jSFqhdEIhH9vbSo7MKDPnsJ7DtegilCsH
YS70nQwMDNd72pV+xyWujcvp2wBI8Ei9zOmJ4kFFjK64NnytoDZW90O5hjZ707C6Ep61r2FyxKOb
zYsf/0/TLgDakPHjTmVeELemzjZKXDX2d+7SWt0xhDl4+b09QBO0n70B2wwj24WaYaDbPuOQTOjP
3kC15HZklg5vre0Md+3qlBZm7uyvcWQGstw71iTUD2frRxOzf2NJ2P9yUP6WJjo+yYkA38V/Y0iw
hAYRZskU+4HRv6DPzXCMvA3fJJu61J427+TqcRjicDZacMCpNYy9RlqJ1VIPD80iKtiJ2fR2ld1O
cbuaYq+dwfsENauW1CsWNsTD1lPitXLalu2KCp9c35jfB4MF32IN1knB4cg08isp4t/f08vp/0wi
My6j0PFd+E/Tdl5ztj/f082we4vyoeFgjZJ3u5PHvKiHdHS89V4u7nLjBEubVF0+/OgP9x/v7L/e
WIvgFl1xEBGci9n069McGGpz2YIBz5XNcrJu/CO6cPGt8Hq2DREeU/U3z/KSvXtzsSxVwyigPZXv
WLSp+vWQsi3HaRaIR1I02e3mgnPFngFbVm1QlkMWhUDCQ3BneHN/akMZxSj0Y56YUzgae0N1C4RK
4djT35zYG9OL95mcYBjg6uEHhnbw5la0g7QBRU32ypm93odCrPfQMywSpVmxNvj9E7+Mkl+fOC0G
zQABM8ReYzz9ehMinfldN1pTPEeCLVXR9NDd0Zq7x98f5+1FWXaAkxZYF8we8i3EqPz5zdLzVlWM
KQBzc0RPN1GImp3sinlKEDCoDb8/3NsXmcPB7Pu2gweK0h9d/Myf/MpWW2XLfNTF/WvhKdcSd0Fr
pJ9DmNVM+s2oL9IThQHpeGONlf7+BGD439xZi3cK29Z2PUxTWOs3U0W52OVa4/zErOqH6bkYm83Y
Va6rfDxGI79jzeHOO2PMe/yAYqxfsq3pDJSdYULGC6SJJGjm6CQK2/B2zIsui7M2CHs4T5Df2AlB
AJJMOeDf7prNSGuK+SMZ8qVkZ7HZ29XqVECknVHoDsG3DZpYm51tXvV5bxQpgDRz/w/jxZsVhRan
4LIGdR1MJJCnVqL5u7KCGFnHT2Gu3fLcspC1b7Ea/D41Gl8D7zfKVPfNsvIQo3G1IHnqjoKKN4P/
NwAxYU/NJh8ctiZ3fpyyVuxXs7yU3iXjX8C6rt7VXeadh8AJHvJI89PBg3aJ5eIEE+ClYVmHxfQu
lbgqWA3YMwgmN1KVB+UoHiXzWv4579c+25eVFZ6EJMmQugpWrgrr6DusJaWSe1yyBsjwEU6T8rPs
uY2yhpVJURQfYL62h8DQimJqu5yC12T4TjZ6O5SX7CnoTTCzCFGhAaZbeFpP37zGZRXdRcVkvF8r
J1NH3c2U+3HyIiSJ3qmstNvCUuw7J+RznBL9aGdvA4yzG7GkSogksIqqnZAbhTpTHoy14l5m2DXb
VTbmhjoqsVKgBSgGjt3resQb4GBPa+cacDaOQkAF4FnNK2UtpjivwSL8WJUDovUU6X7Yza+fMJUu
B5lwYKq0GxdY6zUvy+gK9+71JgRcdIDRLXlpOk4WqnOqkkXMxXiv1qh/GbdK4c70a4a+DGpTelHw
bDuSt6YycTO0sQy3mVKt2GV9neHbG+HnrF5vxqrFS/DbSt9avsu2sRkrbZx+rNLWpZo7HuzsxsYw
i9RFz/xudbX9oPPaIsISBi7Et2i35sS2qf27sveGbrAtn6mCJVTEtOsRNgC9+Hm2iHzoVsdq7bgc
S9b0Oa7hA9fIPAUAZgAID8VtFU48gt9PEm8nX8sPiCSZAce3WU68XU3YC/vDLFxwtJuI+T03EJTT
jt3t/e+P87a4klECA4EshQzwg/DSa+nn68NwKiIbzTBu3bA6OxbLfAbvxddtWvky5+Vs/c30d5nO
fy4r0AoIZxYHhvgyoTh+PSL6rTurqpOx68DuFcDn3yrTkcNVUUXQ7HYbsFVuCKOE52yzuo+KYfj9
9xf9LxWHvNcl1XCJdwGPhG+QlYVRtIoay3Ur4PVXnS19mq/Ot0hLBvXvj/UvLxDH8rjHoWeBYNA4
6dfLLaa8daULHLZuXf3F87JyiN2i4QfR3AGAy3D9+oNp+O8f1/dZIrgO7Tft1yXOT2Vui7RttMLH
BFvC9b7TbI6Q7YIHy7aASRxPfxU5sP7fvLYMyDeP1zZtFw6J7p4OS0bXeft4i671x8xaWJKo5s40
x/GkXROSutZN2+9sF/u7DOr1uwex+dUz1NwkdhWOn8fCKdXOCPXw1e4qae+ARLxzjZ2n0z6LmodA
zM5T3wbiOlqRGuMSxuFDhAn8WZS2qdIuC0N2v0htVMBZoyqWZb+kdj7PNDIOL6xMGa0nWsV6XWov
kf7sePM4EJAyhuqaSRO/Z/C7L4vKjOGwWfZ6BIpow/vVCqgiupR5+bGLQqFUUrgDjf9i3wiEcwhe
t70T9dpIelwtgcsiguyoEKimb5GtmB3GLNz609JtboC31c7GFaQLk2nhVmqK5WSUJFFet++R7Pl5
+6r5GA7L/RvBFjy8d2fNJ+RNX7a3puqyd3WQW7ip2wLPTv4rq8LdGKoebGcSgq2oPQo+sy06m3oW
bff5CG6Y8pZCiWw903mD2XczzFKE+3JzmV/apTLuRnz59+urPlPkcosbDNSvlWovwlcZmXeQ64oL
gY9BANbU7qgK14NXNy7JpBagxmrn703jeC04yJxTj3VojglxCt+8Hr0K+dirXZX2sp/cq65vNXKj
4WXPZdG2wV6LKbpat9z5OPbl8sELKfhpaJBuOhmw8edW5m6e6KIKy10bheNBVpdXW4HBXeEah35S
dhmVSVeucpNwXWZ5JmcIFdYv3vnHVO0h2kkGRmbU1z+0msot2/GlL5bLo4pCSnWflyyTfvw+tkyY
n4noBeF1qWToXgcoiR9Xr3PSIPTX/krpLfLTuhmNFwOz5JHUYY2o45rZ9gkepT63ltEJhEljQMJm
9XnwdARVrqNF7ZtozURibtOU3VQtavBeCjUOO+gLIW7KZdRz0qw0eUk9yBojgffjZf7BnWxSc8pt
q/L+4IsQ+bjRVDS06L4wY8kYEdhhl4dbydLZkt6XXXQGl18Pv59v/nXcE3Y16R8LAejTAOvt1gQQ
LlIredM8QvyI0RFr46FT/dZ+eT3QnyHj+x+l4kdK9meG82ek83///wmH/pKh/xkOtZlz2AP8Zzz0
rya6fwGif/7RD0Q0+l+kl2ls4pBJBwllc/NfQURpXHrZU4ds7kKal196Af2JiLouHTpocUYbM8p/
4CCh/ION/eUJkd/+8///j59zzK/LlZ+LPnHoy76VN8PxIxuU4NcqOJQyrMbWQ6gcUPakyeQw9dv6
DEhoI2SpLsk9Ja9WgOx5K0meqdSrvdRzq/cF2eUUy0aTQoqGNLe8aIpRdWXsOcptE2Eu2z1+Y5dC
QfnvPekWu9oap5fNh1jzo+39Rvj46AqCvqoRX/LBzXc6XHCRGI6UlvzKHzrcbpeY46jFdh8WwWNA
BDkxgvVazkbqtDnmvbO0KADamG94CM4dEyeYWTQ9XhztmDH82WRzwxq8IVaDZJDSGsBKol4Uu6Yn
oDea44tPOUvDvNyb2eBwBwacMS1KPBBiGkUzvZ+R3nYTNOSRbaO9bwxM9IzwQ4X/d3DWrYm9qgvT
nm0jAZ7mqS9WvXPN/LnHncnjAJshYS01EFyzp93qrR+3qhnuZg0cpDWJuMUY2QR52C71uF4Prpcn
kZBHdr46qQPfOa2evF7YXqTBnL+sPgQ7DUj6HXYIcpoDXe4uYkEM0LvFbcwDAhbxJXSuG4SxT3VL
UrkHbtqXVjYSrdRXCmo1JtumEh/fIDElhvk0GNF91kzilAOhHCA5oq9DT1VudRvuSpM0N9LpR5JR
R9mRVqmyRj/LqgbBrSF+SuYfMpEQ9gFutkCr5uEhi02KUlKh6lCFAyLzS86hJKoaOKzHvSFbB6lk
8jgJP+gC2Vq30P+T9MVN33RzuiLKsXTIqydPCTetV+pltthbKtVA5i5oUbTnZd2btrqa8DMtQta9
Ydw0HmLcdLJCZe5x87Cz1MI7QIQkYOub2gPmqA54Y21rLfebCr2EgfLeMnryldSqzLxaeXeSUeGf
brN6343IqduQJwDGxMlWSx+WtayOoSzerbII0pKgNyz/ztnaMC7Nxn2KZqxx7OPuzpTlh8hpsp1c
NwNvs66RiwyCqg2rsqHcjHu2u1/VRd5aDM998vNW3GYsJnaG4Zf7NjLFriM3dHAD4rpTM0C95eoj
xUglqzGFMY6Bfg9z1rOzJtQS1RtLONH3eJFVf3JNEn656OerzFfGsb3wgpB8DPOMMJd2OWzmEsUh
3VOeQGNHVmvZxqoFUmOfdzqKZ09EBxV2V55VmXvSdoluqWKOL1LZDhE/DmhEkG3h2couoQaSDamx
rA9uyNyyWdFXZ1lDegh0zs5a5mTe3ChdOns5sTQ1Dr02E7/LP9dLI6+6zQjJkC4GG/pZ72dPcjle
lfToDvvMrburqdPqRViIrEER7l1rGxNDBn/UmIJ7eOoH0NMFtokFbtPDVcpLfFB7bhwMPfFGg/iL
voQMx4heAWE52IwT5aHN4MTXVY435Qd+qnyHME/ngZr3XbvsGivbEqCtem9dPo7cDzGZ4qghv0DH
aBfglMa1Ziq8HVu7xFfFtIGWvs4MGi7QC/EFtJDw5BSeqkp+m8wGKzSKnpomz5I2fGykl18Vs3lT
MLCSunCWXYHNG8/r4iV2UwZ34xDmxN/lYSF4d28qoWL4evbgqr7O2O6dMKkraLSRicTJII2aY62K
LB7l6r9kZlTul8kFN5lEvluM7mtmsYunzpxnwi3IEyOgWpYgd9DPIYu6WA959DQ5zIKGzOgEYLcg
YCQLkUqsh0waadMrcVJOtq9aq3gSVmacBJufO1/wKi1rhqUmPczjTgJsFa2Z5ubABy0QIU++UjBr
E5RUG+rxiv4MoIwl6Z1IePN+lg5ETF2nTg9+7I/kzf0imsgck34ZS+hARzbDe2Mx52Opy/67iOgb
YU/teJ8bAVMPS9MbI1NniUeaBOO2xmRrDzIcsiuCXHROKIPutm/d6vMs1Vn0rA597meUcRfCQerT
tBbGp9YfiPZYBeF3Ild5MH1j0ySThTU4eE7jQ1d05kGMzTPmyfdtrAFZi8CMTbkSnc9qkZAHvq9L
79QJVEJz8WjP0brk2fpLsjVi+tam8ggqTem4+hHpnurG0W33EIajhwEf6URZmN9F36zJlm8VU1z1
weysw7TIOoHvvjWs8GrxcjJZ+ABoXs/rupx7YwJgsagTy+zvuhXKacHrV6E/wyEO72zjbI/bEZpR
x5taKWryMRjN7zI0W3go549pHZ7zngGu22/hXJqg7+HHnOPEbK3X42h9Nqpsp83hQ50Z72wsV4ZG
xlS2qVtfLjewNaQDzYXuCBV9JtaMX6766UB2+Ind9lcc+CRa6nBHo4Q5Fv3SxpZfpiVVBTvMPY/g
yvttkiTygcdiORftBzcozqLrHuQkZbroxr7mIZLfn0qmMILnXMm4W2HmgKSCbDeO54w01IFNsZOO
bgOsGeTFY9NF864NMvew4ban+RBc0XqrvuqzjMYiZBG0a+sPnptRTPvOJQtKk5H9Qkruvinzu3aC
6OaLTcInrSZe61bre+w4ymTkFN/lVMnr3Fqbx8YlhUVtifzD7HjQbILeKlY9Ze9EuIVkYrk1Ui20
PBDbe5u37bs7RwS/1jHbUkaJdzOEHTlGuKEJTIYOCJiu2csCCnGroRVBlmuZTsWAokvjmdSwcvPK
bmsqfBvVJNRZ5tvvhqH53omtFnFJq53rgnYMgkYDKvtMStr84ke0X4CFMtySi1Xt91G33nm2vezE
GpVYaz7k3skriW/4JVM2U0JoHVYvcz54XUncoig6JhyX8KwP6UpuUq3koQeT1jSkdnydtlikX6Tf
0yYlcrfEGn0Qm3IT7xzSBDsjn/L7V7psjMz2nnjulTlvDjPMugGc1SQu1nK6AqSodkVvfByIwjlj
yxqPjZZI+7LzzpM0GjoVNFN020vz08SbktD5MUhqIXS8ymhLYb0Bazo7z+KQ7hpxMG3VQzdMwbW0
LX3TlNHEML+oGhRFc3zMOmcAMvcVmVdTL/Vzm+fRu0a5AEqQPo82zHESZO+DFrYiRmlu9/4y5w1F
n+hA7Nbz8ieTZhGNbYhuPsz9GWxsrPcBeGi345yHx1ckjY5i/nUkozsCrzf/pNKKol9h1vU7kD2R
SNZBMUEMHSurNj5lbPN3qyCmLCIrT9ylm5MBG/xUbVvFR7v1qZp45+1ycD8Jy/kWGKH4ZNRrdzS2
aLjqa/kxc+r2NDmG+aHPBng8a0qqUb/YRSX2LKT5VE8THmphoVxgi3M1E34eSyeKTfiFdCWonrRl
w21tshjnprxfhfcJza6MGbVDGvjme8veHse2ulukvyaDPXv7zsxfcpdBTQuSPLGWSt4w4XYxBQIa
xjWeHMclcTWzVo5okXMzeYCLSQgYeiChDEmZWb3Lu7jUWR+LldXhkPfNY4cvBzsrWsVrbjA3b12x
vVeNXb9fWu/J1EF4zwodOPwi21bL6t1kQE083+GJyKZ1iFztJ55o7C+BRaoGdsgOE6k9Aik6cOl1
UlVf3b5qoOSLD/R7EOR15XAyNxSXeKr78eD64de68cgotZCvVrPFouyB6coTSfkeEScsbrxyNL7W
4eqm9HD6pib3Qbqi+o7cRnQ5WEA6X5m3xmjxn4mluYe18NV90VloGbWpb5wN+obWDu9Lc1v2Flge
Dapo0vBPHo46TcnRebnDTqIeijXXySseN1ahc5xG3//4HxC5DUE6URyUtlM0qLmWF1iuZ1a92QbL
+PbKyXXNmN+YUUtYbAjN44KI9jnyW/97JDP5RYez2FvuOBgx9MK3nxC6AFBmXYeWhihvMLoV+Z7d
Uns3kiK4LwLVHYhHyANGiJn+BNTRFoUZTde5yYD8C6jziJndt5OZMeVfqDprhrWuVqc+rb+idU7r
9Dut7SClNBvJW75uzugGRH+N2b37AdmBkEdppOR8+0/SDuUcImfKVRIuY5ZUxWB8yv1guNKAKl+B
Quz7f2HvBNzeH+yyw3QRKitip1fWXq2rehKEx27/4u+YQbNDy259+cHfrasNFqJmlum/5++moOxv
IQ30Eeawg26kC8Arg0eMWGzg0pX5GFV5ffOGxnMlGJhsq5uhaVzwKW0BsUmRDnOmv8JXmYd8GqaJ
4vcXnAfV5SY+LV5uXwk9JvnloRkiGpuVQqOsgpdGjK4BR2+eW8zL/wK854AsP0+R3H6EUf+vCVK/
KFuHb92lEfP4Nvj8/y7S/B9VKwBsB2flP6tW//g6rr80qz//5M9YM93AkZeIIDNpBx6G0D80K8vk
m/YcEspWRH6A/0ZM/Eesmcgz8AO9d8gaO9gL/NFfmhUAjknrfb5xxyPY6v93NKs3NhWxOd9xLAAQ
vp3EBRm46J0/+ScsHFF3NfvIfHKZkA0nkVZ1W6/tN9usvtGrwNoPXlTQz87871lyr0cOwV24Ohep
9qIM/nzkVXnGovAj42wk9t8tn5CgPm9++N4r9fmn5/FvhLm3oMuPY12+vYjLBVx6e6xpdsjUbi6h
skGO6bxk32XWA1GTeMqcm7IedNIv5ftyaU/t7B+r1ToIt/+6IMH9/kzeIBE/TsQP+SYek3+it40O
u3GcUJ+qKLYscdXSI2nCyg28CrZ5sE+bqG/aYvw7k/XfhMh91E+P9yUiVxm+dXeDxuvZkAak82bv
zjYHlRLZzW+cpSCL1kz4DDRPKvor06e/Vw+rVpcnWrA8DH3+h9Nbh85Vx7Vmh7r0QzLBdZZSd3Hl
h/c0aDqVwroeTXXaXOdrKNf093fs9eR+0lRfbxlQFh3VaKVs4vL9+p6ErK2ktVkht0nDQQ09wRN1
tWEWSNM8QwfeujkOEHESm9Z/+k6I6kvO5uLq9+fBgGODf2ll+dqi8sdpAO9g+rn0NHsr/BdBEw7j
sIWx7kiZSCug2WT1RVr13xzHsf/tgWg+zFc5RXRefaMhj9vsuTPfiRqvo3vTrih65XBUnrtBv443
ym53rvhQ0uetyUskEitCveg2FsVNcQxd+nhRIb9ob/2mhfPRMBontoE9CLxIJ277IUqycTtb+I+k
hWgeBmtzmmyTaLeYr3H/vdQMyxfIGDuJihxMg/jd7+/kGy/+zzv51wW+mXIIK45+rxmMjT9FH62+
2vbhIqMr+jJCw3qd+Js36N+9/hgALpObxVeXWm9bN4RZ5Wi0OO5oXlzrmS+fJUDPhEaqthdpOYWp
uNh1s+x4h/kSWEZFldUYZMuHbgrSWtgNHl+3B5I9ejYJy7Wp48kgrKlR82iC1pRsRsPqmu5ozWXz
dbTyvv67q3jTI/Vy2y6Dl/94dEqF/Px1HBjT5Odim8NYBGZaqzA4EsmV7a6jtSrKh9vP+7r2EYbJ
/Lpr1B7WCa2LppyPxep3KS1Y9jQtyOLu0iyRSOs3R9kZKRyfBoaGBx/Q0y6moZnX75/2mwKDH8l8
w/QeWSCNAaf062lHvu1P67qBxFqZvY8uu5QWuWSOois5Bo9GTk6Vtmt0Jsr+ZiT9C5JwOTLflgpy
xxdxmG8pQq9bGAVhGcZOp9v9ZHCZtM25lVb7vp4EIIY7+td/c7GX/tM/TxOvl4s1FdG3msa59sVr
+rmqWdvQTPirNGMdQ/8JddfZ9/BajxE9pB4N4h5P+XqJ2WyjcQaL8+Is762PpqvobRqt9fMcleaZ
vljhO5rerGlfmx9oFXFcvF49dhF62lhSq4SzPXTlYjBecrHQz8eyixcryMZkshFbV6v80sEbHpre
pK9fNvZnOczGwWN/drRby49pQYstEBXB7aQl/QXrRRekeSWr8Ea0H6Gd/H1vdHdO1X7SrEJPKqj8
W6MxX+pqXneDkfnf69H43rVB6hbDPf2z/IRWErGtSNgXS/NIo9LmQO+C6TRAwbzPN+BkHRKl30rD
OeHkdklPQ7zP8AKY1KtdhDtoc8dNw7mzbxZ/sO6Fv95U8+blKfnL6IGOksXOizbncQ795cPUgw32
eF5Y83wnXuKNGpshCj/M9HlMtrY4ofiWaWTQAMMvsvpzq7GKp4LWQnY2fI22knZ4EBh7x63CPwxn
El/1Jo29y57zs3vpzMlCgvAyDUlPvSXbU26xfy9zzCnD7z6xryZA8n/YO7PluJGz2z4ROjAmgNsC
UBOrOIsSeYOQKDExJeb56c+Cuu2Q5eO/w/e+aEeH1RJVAzK/Ye+163g5upAFgrLmcjI6+Jp+sQH/
RP/sZkm0aAypdXsINACuR23grLPkkl91MGf7iXF2kpqA99hKaVhdgh5qxW4Q2TeMAwrISsmwMvPE
3kCdGGmLpUc50+JBpRfElEXgVmvYG3GEdefUa/oexUeM8Qlzb90tvNa+fKiSFOpsFcaZXj6sgC8+
9CKR4FR6g1NCICwUhfYc1/ggU5evntFtSFLapluUwfJ2SYxkh3JUj8py6EJDDO09WnhnJ2N2TV5e
I8bocu0Ghth8N4imuaSG19wVRttfIbGOobSAMNata//Qq7LpoYKpkcFkhqSxh1pxBbNyu4h8j/I+
/4Z44oEpRX3lI7SjbqQP0rORCR7Kh3Ecixt3Av2Ghdu9lM2whoBpQwMQS9joWFN9OArZNrizrWa4
IWP0OJrtj8Xxnjc3zbPjz81RKsTpu8kCnAcPEXUe/eO1qBvjtEweKgkT8/nonEyMWbsk1t9tsyuv
yIazfZ9Y7nMJw3Q3eosWGo3+ZE6aufOH+ZsUjEllVlFOttZTk9rnViKjbmtEhhKcaNRpw3i2O9vd
pd5iHyxbpSHj9lsNdd/OwPB7Um1s34BmYLiQpOWPacBpwPCdAVg7WgdtKxOBpCQlD5jtwbVyt4m9
0Jf3zorlfKoYpxmhXQ5s7JDjTOFSOY0f4eVAFdviDGF/3IbgnHH+FuyCSCPsMEOy3OCrXbyMaaIv
p3IYmtfRW919PBV1aCysYAcP/quJb6ky4UvGjXcs2nEM8CQlO6RDeFXzVV3wv7E3Wpiqzq/1Un3j
jq2i2kCj24IhOqw9jisLLCN6+s+JDYYYvg8ax/iAaVKEslt/ZKowTujoTomvwJNW2ZM520DsGHQ8
DZYpolGzcJ+IFV884+NwdvqzA7omnFL5Zhe+wJ9SKbYUerlrS6V2gBrucC2bQd8nB4MKIJiEwL8M
p+hLty7ajT6gcTdiHzyBfooxSKnevFW9F0eDxkxf7+KrnrCD7GyzOBpdO+AOy1qwGtOeq38njPSH
PbIojtckC+EP1Hd5OR+N0blmNbvzZMgOTjG/UXPwLhACE9R9te5ykluCGiZrsOSLFwJFClA6P1SO
eK+Gwb/oHaDneH4azO5O6tBoYx8DK7tHDJJsttqBbc7wbE/ObSpZO9rJap2NmZVZCTDFzxocPV73
pvMehX7KCqGfBPdFrYB9dgka2waDCxJWL6pc81GgMkIzPeo3uPyYAaZMsvv6Iq2JR32SCAd16NtG
ip8eVyCuVX8vWIcu82jt8YFjS+u962yWjwUCurBx4UHKLoU2OWlHHKRawKXRB5oEFTh3unulRBvv
VoXxH2+HPYM81SKr4pGrVOmxjh9QJeW822lf4CjkuDgubHX9Kckf+lrXg2XMWR4A89wpB3qL1NM7
Y+nhCfQq/dx7HoPWQX+064JJCQK6q9SdLx60hT1ap/57ouUnQYW7A5TfosXCFRbzx8Mwqk6+SL+s
KfJw0cfdNal08AV28VV2Mn6wV/1DFiBmKn3WI3yk7NBWNoQ7Z+qe4nLMjtwnTuh6S3w/JlXYGmyw
8nqbPdLNWv7ispziXIc/lAVGysRa91zrdqqXIbJb56GZMj+q8mXf1hkzY4+3s/STwNDKYt8tGFa9
yfeDZEwt9nyJw2kq3GhVjuBxaNiR52ULaLlhpr9hNj1Pu87dNCAyoEWY0hcng8isEJKEHCATRbe8
ch7EITDMYZ8O0M1pLq7WtqZycujYeZ+h0ocCk+2wX551mD5IlY0ObV/ZRKpxpmTXG9lb0Y+MJVOZ
vftsvA+t9qbwr5zHdPGuSVbfzVDwGYqs+3pzzul5H783OSTDLJHmJyNLknsow8aLBymU/x6cbD4b
zROc7eTZmyhihmJZ9rlbxMfKVe9gCLSrtrY6EsDNh6/Hw+UncmQ01uXNHZwodpEZCJwMN3+yRxbX
yl41u7b2PSCwR7W66gS1J0kC1xi/yIQtx65icXMaDPCL9A0949fRwqkdL5fGz2/G3BCfZgeTUsq9
fegs+Z3WJSpSbrR0EdU54/b/LpsKVn0CwxQ/XfU2DMzrJ6mK+5Q+QB/dAjKjzEOQWGYwLWBT1Ug5
lRZMVBkmF2E+YuMM4IQ/I+pnNpG00SpTuNLcz4bGhdzAv8oL971zkv5Se3XMgnPl69ZipPVzawpS
CJZ0UH558ptW3ZZgPlcrowhpdVM/cxWz7YPS6+16DHNHODDWScRSfO0pAjfc+2emrxwKtcu02qyH
gPe9DIu+Rsug6ZV/7hZm72n3c58P32IfG+w3cKB+GtcWd47mWsfeh1A3pZUXsf9twqwS+Zn1ICVl
qT8hcuU4FvoUDf0sQq6ab1oGe3yzL0fM18UHHE0suhDlQw8atF5q81NfJ8a18/Go0of1PgjJqoMx
Fn/EaW0wQzU/WOwuFH2cFADWRwROSfHQItc/rKxlbop10T81m/u21rviTHWVA1aurdvatZ9cELKn
xZhZyOsZ9UI11Cf4HRR2hE1wo7cG8+w+O1ROAld+RPaDp2RjSZiz86qbaFUGHJO3TILHG80rrq2r
nrJa688Vfr3bikHMfkBGiEPKoX7TvSsFx7yXi5VFndVUFzE0042WrVU02j5UNdjBNwoFRuAudfWl
ZfSLRyQ/1El5p1wNpWeb7CYzz4+muT6oIeXeoOO6TU2URmbKuZDnZol/oqkewJGj0WjcdUIdBE5L
65bmsfOpvLoiexwB0Ab1bNYnDwsyilvOP1APGFDSeYy6pLCf5jz/jspVftOTCQshohm6CMYLfrIc
nEzPqFj16trmckDYBfpjUfgyO7HcI1FGU+91FxssW+g55RgtjvWm2ZmxYadtdJ5ZApPelfA91Mvk
NvbJd2bzZEsoPnyDyJ+YIbJXM0svXyDyHSvOR8Ry1rGonWS/xus1LRJ1hOYeTFMdB5MxOadk6ZtP
LmYxmi0bML89RKZKvkOF7yO9RZVFyw6yLPONnVv4dH3mRj9KI12W1dnpq3e9mcYHxQXzIJtiuktq
fz7IygVwrAr3RZVZRHFlH7ty/SrcUTxK2fefyEZZH1Ip9LsGS/Jt5TcwrpwFMbDoSrBsK+ob89bw
8s/FXBy0DoJFk3aHPFuy54qx/7Gt04deOvLGtBEipOvM68p0487Jm+pktAjDZW89eU1ln3WclAFA
xDYk0yC5n0ZK9DyPRiTjn6ti3J7dOH2oCvNttpI+MLXqBLit5w7UwTH09Vnk4nlQtdrzaVanpnP0
nb3k7ve68+UFIAvf1Mksn7y2NuAJUagTbAJ+cWGjqvU0AJ0u1vJVqkZDHxHzjaUWs89zY1rnbm2b
z/OAYrmQNjvfVK0eDLjcd/dYaqa3TC/0Bw2oXejwXlAEhKJGMUJBGxZddUNfpl8SnF4UKmypqXUV
3WsO/nZNnrGkSJqY6WFK3e51UpUbVI3xNUlzJjaOwzDQ847UeOMZ1SXee+PObJMFQFJbHmmYXhFw
ZZFAXnR054YKmHCEcDQG/9NY2+1d4mznsOsPQEL6nerL5ZQVZRVJQ2/KEAG+dHZrVz/nwpQHzI/7
wS/xCYnqiW1Tvc+WMfvKS3hB4DKfpi6/lMb86raW+mFb8Ol5fKA6+LTovUBfJqaZUoR9awWyNgK3
8mQL7PS06yY7YTuPvNQsYbqljDVzvsfNytk8x99rwLohUF5cbV4RGLWLe97svrW5g2bTHVJWcM4K
+4TDyxDCOqSiCLhMi523xvKa0V+EAMBRR3eTIenp4A5XXaPjKFcWM785uW8o2bhqTPtIhR6O3NgM
Vq3iUPep+6XOwXvR6u5zzULBtiy6Ar9UtvsaE8K1R2pCbz2XHw2Ky4DYh+UO+eEa4cC7cgD6J6EV
xzjOqi+MJcar09gcxbOf72kay1uCRR4g+1QR6EZ5SJYRqJLbgrpv4hxWk7s2J+hTJXotExb7bKJ1
nAfzTlig2a3BLN6mLa1j+hncMYxbiMc0pvIrjzsww8StD+lY4h9nDh/0ctSPXkzry1Gn219Xk6Mr
H2E5VXGFsNKbcotTwUHAuKWKZFq1JHwRt7ARSDgDdLRKe4il6e3NLZVEo5hoAtRn9d7cUktakWFd
jper2BJNZtOadxuI8pgRdzJsuSd6u1qnfEJtOGypKHAh012+JaUoQ+GSbnokTj1BKstomEe1Zasw
OVix5G+BK2rLXtHAFPUoGUlkWbdsFvSK8C7gtaZ/js3+t+f7m6wtywYs88u479+ytv6R/frrnu/n
b/nnno9dGoNOVhU6z9oWRfsnvtgw/sCpzy/89GK5nsOv/GPPZ4E2FrhzPbYb/B6Wef/c85l/sBYj
Et3FJbrtAL3/Zs+Hov33ySTOLKxvdGKsUpCmb3uHXzZ9qvEcbTUcc6ePCOcAKPmXmQoTigdzkarK
JMKNhJ65K1+rcbCjSdCmyRhQPhOxHx6xBRd9gIwFtgUe3prAPo698uDU3CYyAaNZGh0XenHNVq7x
QU59MPirPCIGbQ5+BU8tcyoGcx6UfCUGRkg4cqCemnkoxnWBIKHNgcu+gd131l1q7L7HdMS3m6SD
PHkToldKvjurgODlubs81dQPDflFQPLGm5LjEsQaz2e1Pe7d2C+fF13TT2gpaP+Woj9Jm1NRogRh
7J+lAXR586aAfH6HSIkKqiue25wXu0hmgDJOY7iTMUc49eZNWeoftCNEQuXkkKD7vtpNf2clzkfp
Iv8Em4wcveeotby5R4pSVPulHxt/x+HQ3YrJOLB4e6yUHWRZIYK2wbaEn/MpxdlPYw854igNqlk7
N3L63sR5js2Sv8WC5EjPBqxRtVZytNOKrEr/0Ffjg6GwDDqtHYO11mDYU2m2HiqhVFILezGcwKpp
eqB8ab3D8xoHugaPUdJZxE31vq75jRZbtIurj/pizYePydk+lzS9FrYVJtkyRYvtTIdYV+RJJMtX
PPLMTFr9w1uVh5pEuDup1/HdUjLEXhJ0vSbRZUtWFcfVQqLaI1cmoMRdvdComDzE1Fx85NOXrpoF
5xiSJU5Zm/6myALNdrAV4fQqwSX3N2uWA3drr+RYPLrI8FctvWTD/EnG9FppqgQwQe9Rtgzqknze
27I0on7IvqnYxr2LgGwgT4iBh8JQIR4ra2KMlqJj9buDmRUI9lH+SLQzSFw7UPXVfZMNCJPmMfk8
tabgXkzu8NQd4fqdswmWa+V+7xRSVCVI13ANnaKSDLehxkYGt/vBiDcR1ILvz7Zr5HukYPA1mdvh
5qdouxpbnAJebfFVRQc21NOyr9oRjqowxzMqwS/lmlSRoeV3Fb0cbK2lu21E7JxmN1FwMDcDLg9P
tBQjJSTEyD0lBn99jWZQOQgGUdThumKph680DkEUv5nekh2UGr55kme2M4t32aAeJgxF4qWuPpzM
TEJV0TvInBKkUzVZCujDhWD3jbMxUII6L17L71QoU6Aafoq+MAkymfHafbneZ7X8biYWmlrdbG7Q
F4KrFdBIbR+QGRVjHTRL/cLMwCNKBy6w7LfHAkIMskvIkmpTNQ3gSyCVE6pTDKQLUPRECSv6PV1R
doop2FiPTAh0C7yDKwlsowcrerRIuevJlElbYFzo88Fp+7O79016vAUsTOB13hFR1bXpsGaisd5B
vxX3S1IjLQO3c/IRk5eQoVu9XO8gy/yYMuSAZt5+Exk/03DmT4gWrq7mH8WAlaXvGY9lDiZHVgVB
4cdzxMF0zBP9KyEFR1ljm2Bm9QpZ4CBy99J4pnkvtubRXIV5g62A/g3awm3iF8trm5jGiZAfBGlL
EqHoMV4S2Z2QdTKngv5npuPTIkBBpSMD4xpMKTJn+Idxg1yxHZbu6tlrc7CM/iEdLUp5HwV3Rfv6
qHt8BWlwf0yFyniYMQxAqdMJ8hq/xKt+sPsmfhZp8prG2rtY8dQMFaes7KC+44svQyV9sY91a4nm
hVlzCn58x0Dsp6nhcXKy7Fa2DW502aEh9Ikn0SHrRsyPToYdu5Cl1VFTNjvVcYvKEmnLV1aDlVcx
nJY9EnWVP9oto4jYq51QE22HLWf6ArThUDCHO6Q4RDcDDeLa3HnrfCO92a4WfWH9MmbepUx4BIkD
sfLhaNv6YXCH4mLWhOctPBDRZIxRkxIwoQ3NCbKoRSwQb0sBtenolPWF2LN9TPV6k1p4AVxzsVjl
MgbEUPEkZ3T/8Ne5GtPeCOIxu1VVOUNqjNttRojHBitwaBYMkVNXRrCM76dMTsHYwCEG5/kiJloS
uwfWMpjGD4fZ807FlsuGhUFZw19EB/6ILQSe7nfWoq9Q410Y7grTaGLAS1oYfnZTMFkmVSrU5/TG
RIF28GHjmIXj3LYD15ObT3hnPNlFXZ2ZQcGsKDB9le4XrSSuigVF6IzkmZUjVx6rmGEfIyTEIwIz
d2pQ2xI2N+j6Z3ij+RliOf0Y7e9tWa72J0QYxWFZxHNn1PdVjQVkXuwfXmNn1z4Zn6zZ+ah9EDEa
S60Z/+dx8dyv9sKx0luA1uaqIUIq0+9yMXQkcE3xQZ9Ki5vcYhLcOOWRG4xjVuELYhF7SrVhYS4U
v6q4c3Z9F4M6tZvHIc9bpqx8r2ylOScaglu3mPMTLvlv1ooToc6dd7Y/+XkZjK9O570ONvr/Lb+r
hfpwIsMu2RsWX3fIVE0wkuJ2LcQM3A1L0c7Q29OEQeZOGu0lEXGPa0pBDl9xTTkth1O2zYHgbtj7
n6O8fDGxlK32pcPbeCUjCaCKxnHUzFzGakYvNS7eha3ZzZhxqo0c5Kd6wro7zK5+LqtpIo9u/MFe
oblW69qEZg5vpWfOis/rKvusDF3dUEFJKFtKZmPe65HyoEPYpfld1SCV4DlK7A/dc+flB23DmFZ9
uh5mu/vWpN4ZmuGr27c3mOA+901+zUzvYVLO0csNeHR2/AWmyqeeEw8eIHWZnDVYi8O0RFYfWwFb
N4ebS22lVkFwYptsK0l3iKZMva+psNmOEhuJ6fsEb3sFGzsMZ1l+ENbGycBG/zQ1SqOiWYBtczYF
pVO6m4w5sFCozC1MSMkHMyP6CLAgh23t7AdL6RcasmOjKd6wHhyU6G5I1XjGnVW+MLR7haxFgqlc
0a6ypWEsYD4yhJsjLOXrXW1N2/B96PyXJHd+DJ5mhHBYvKeiYu/eTnEGrl0HuquxobDMEVA/NnCY
ltXNRjoJ9MK0Iij7lC08cNww8EgL87NlcD9VzvTQth1OgozTzVkZ0K44qfbYJMcTvdZ77hq3rGic
Swwb9GnCzHzDSpPdEDrxZei+yd45+aPxyS7YRvj4VJB3TstuLMb4biwJQPRIgstyuzguRfsNIMr2
xm/O+Go59zSgoVE7b2odxpCJPUOT1fxhNvWRWuLJKgmYtNj379pYftGL6klWM6GmHV87PR+jJBNU
WGOSR/HYblFifnbNNBXfKI6vEDMixq9Nq68W7buex99hh3W7n0+4xUjMt8ZbY+DyxPx8xBFGgKu2
3o2JuCCdedk+ySLmr+e47pPbG9xLfv2MAezAR3ti1sqOwC0/DZZhBhaMtp1JcsAODNh0ig2i5VZC
WCOrMLki8TIiUMeAlZciqiHXHQEI/WixuYSFx1vBHCTdSz/GjL98hY89hXrMOqC2ONUq9rc7gYRu
Xzv4ADWHovlnS/e/7vdvul/QKy7Snf+scr0fZJF+/Rc795+/5a/u1/sDxgheaqpftjqWwx/2V/dr
/+FbfITghwyTvbKPJOYf3a/5h2lylkItEo5vIHj9Z/dr+X/wXwIAs1xhAgJDBvdfOLN/k5yZBpwO
DyUTfzXEe47+GwnF781FcDjSkLX2sZk1rhZKMrxrd5jo0r/Rt/2b7ojXIhwEQD4/CivU9uu/NNpJ
vLrE2mAgFauFR3oyseNe6nR8z/uakbT4O3Cc8W+d/c8fyJXkYApHI7lJF3/5gbLsmZ5LIld6T937
LfN4U8TMK0fMjfziXWPOod5zF+IhrsNemurPh+Y/ous26dkv2kj87tsr5gKEj44g2f1NmlYv9aQQ
iXg7HQTVzZxh01rVMpx/+b7d//nn/Wqv/02BCcCGohtaECFRBsQX5zclWRWbUB7Mlpep1d1lFDK9
+PGI/yDW9bf/+0f92wvyHFvfUANIo5m/mJuo7Zd31PdNFGJDAf24sbAQGkqLTPBefyNQE86/fXLA
/kx+lL09IPhCf5vJ5OZkJkWNxn/MErXn0jIPUyOrd5z3pA0QexwZVce2J83yPWZAmOuAtCMJtytc
6nQLqDTN9NCVLntjwgi4zhNQaCl/gMmt0AzFUYzyE8lI/hUzjLazbEJnkni0rJ2yXUQbWXc3LdhN
pNLi155QGiRRndoTt5fdmVS4clLNQXc8daeN+XbfLQ7EKssmGWMLYTXr9MfKKiYqYiePJBt2FsTp
eMD0BuqgT7ybuh+TG0dluO200RJfbXSIgfATcWWp0QXWItir4fWd/Mj2h+osJlu9Y5HOX1jjAUcG
F2KjhPF7cdHbcjpWKDXAybgz8SsrLDQDXQmCj7ELnc7pPoMBvVfsG4+IdFmDojcI6RTTvV2ZUAHM
vHjBI05sQczytFPdPa73LvLiRYYO8Tz7FvMMXFQZiVmun7WsWz/F0GSOpihRS7g07xkfD7kglliP
edEY9WlolHlTzw5LyQr2KckN/jO1eJkQkRjPSQBfEWAvGTNUGvgb4dI6wANcfYtx92K5pHunYOm9
KzXMinso2sY31HXV18EfShJkDcsmrohMH7aPPcEWBT6aw6LzpUidxgvdnNwHMKk9m0RQCJjtlj4q
ElGqSwWLNxokr7b+KaByWsrvHVGziKmwicXn0QMXnsS0vcGAYCCym7l4GdwMkE6V1CV8hJxgnZAe
wZI+ry6jNkRwmlghq4/4dc1anPtm0/sHu2PIHW5+venWp2Ccdj3wdR/hkLaN85aZBXDtqTxGt1Sv
19YZxAvKivizRRDTHYJ1t4qSmrn8zpNuGaNrw6P5qcTarB98tVJAekKlxudsSot35aJWJpJbnX20
FWQImqsWas1gqj1QwAZuQhtDEeTAEpGGm5MhfEpqz0rSH3sWdRoIV7lfarZGFiKu0F3c4aFPbLga
gAgZ23fflIg/FhRtkc7gMNKb9vOYTE+mT5r7WF+IZIE7rnnTYQAJv8MWFofJAtexUrXxlawpPUi9
lDATMiry9mwu6Ret0E4U2fuW5yt3rZpBppThBmm/bUqPffnUrg/FlpxRFnC9y6Veb8sp/1RxFkY+
OTkRDI3ugLc/Dx2RHjuhv0JRXJBQZcgFPKK5RcVGEGwOchljVDd9bZkM5FYkWd1UfEbgjSE8yeRj
HkM4pPBFHjBIVmdY3dQ35BxoEGN2bGas3zdFCnW6nx8to61vtRq5tAV3CXkKoeN+nSOwEjONu92m
x6TPx71b0+DSlPRRgyJq37VE9RrWnTsxj9HiogymrIam7DGArGrcXqvtRFZtGY9CExmKxuKKCNQN
WMNroGy7bzMDkFpTbHES1l/HAYw8y+3YuOZDdXHBU+0c2xxRikn0WKTZ0v33m5OhJSvBQlbD8cAY
Q6zs/KQjHnmSuoORKnKNE6s4+jy3hyGuSPLLa5tESVke8HT3l7gp0XHqPN6mM/gZp9T0bU2z7yMJ
cug7i91gxTQ9M5KLvBzLS9tXnwdIpQwE8/meBdfLqCk9ZK0HSzRveuAByJX6tUK3hgiVEOicx6uC
2lKIa+makRhMEqMMOXqspsl2udczGNdanI4u3ADPDseNGNNO2ktZSX8O8SAw5Ursayx9VMD0jcQd
51NMmOZkIRW2SxmtNZtj0rzjM3bv8pS30P+rnjSUDAREBJPb24/YgK/maL+SgMJC126xpiaec4OT
HUGQPSJS8/P7fGwe7eUtJlj5sGQ+TGHfVk9blhOBtIb4XBkkFi1Zfz9Dko4ma/40N5M8SVzHOBBo
75MUGSK4dobuoqjfZ2u8kHl2yRH4sYVtTHbhqDYcnjlNG0Bu18PRXECDQj03ANQwCcnJey1sBs2g
tm6ReOGqtVPsoSaiopHfCS+jfOR5S47xPNAja3zn/ZwJref2zofT1cSHVlU77fQ6wyrOI2FjiY0/
CXvJXoCi1yHNcvmhEXy2LxCqrZ0g3o9cAWYomm3e+8Ded2vJjN31ElK5tPWGAFwc0JM/HUipxsGQ
2GFaux0sm5QJrJNL5e+whJ+6nmmlFJ5isMG0aN6tjEsZLdWmBfJjWSJBsrgTschrGGnxldwj2jzh
v/qWOtbnpGdeZhTl3hscZuVVU/yoE/+l6JsLKpe3yai/6jr58E18qPohDhbl32MzXw6dXj2OQ3qa
lvzDFk9jzcyaFcVZS81r6cQXYACocEAJsQi5uBMu/zLr24DCnFF6M93aK7gXbSzZ7Y9tILX7sijf
ld2KyM423Es5nK16gNc8sonQvpdSbQCTz5hmSCDBzWRP2fNQkiQmQBrtVpupmT2Thwf9DvEBPmcj
hMCBs1LJJFj0iSyeVg1k5Q7IcdEtmdRCkbRp5MOxAvk6Z8944B7d2TYfBCF1kU0sH5LUm8WePjsx
zo05kQnUi6bZJZWdfC2cuDtIG/6J2ytWsrL/3sbogusBV3qiWofclhCzM/HKSxEofyBOBIeAkxif
vLFw7nI1foHVmJ89VQlC7HCBSptI3NRZPxlQPIYGYQ22GEdbSvBt1Qk31GOXD/ORYJF5lyYJI+Ye
P4V9Th2bD2VBWnno4vaLB1hOLoz0C9EFul5TP/Djod5kukR0Hmszd2TcIG3wVF29kmzHzT57Un0X
DhSiNlf6tc7n4g5qx5lQlvKg+SBJ+tUAAN97L+niGpe6rql/EIlQI6+3oGPyt4KDdLe0xny/Gsh9
e4YXFw+NXxAzEye2wyKnkLSyINviMJ2qrJ6cWm/2LVr4E8MmV4YEQnb7ipT5O01bVupQFDyEQnQv
ooPVNsBXEiWKMLNfhy/u4mtPztCWBzOf3VdFeZHCJ1ybN0p6ohFi5HrPSTFmJ7MYb0iP0x4Ka3my
ZN2D5RiuI1/9qKkhrJKVs68K3TnG010Rl/6h9NHAuzM4uZzkDtyMCPCA6IFqVvlZjMYSsPoaT2XZ
qDO+Lqb7YIYCfJQNaoNhPmOO617sdpBUhA6+p042+zgBM9+NWzyJ3c4PhVvc4ZqqLnH5peBbcCKY
HoExu/o0U32ol6YdjEmyhTjKs1p0vg8KZOIwWlML/6QpXzEtyxNg/+PAqQAuAIGGa3kjSSJAbuze
NG9NEpdvVVM1RwsgBguyOj/mJsq/fLX1vejQ1jtZuYQV9NDAXgd1i3raJy45706aBU/UmZz5NjeN
+rauOzYnIjZf3TJ3v/qznT8MIqUKhE6JqrPuiNPq6qsn0j4UKItDcH1v+LatPzve/w1N/mZoYuHL
pXX8z0OT56p7/1r+y9Tkr9/z19Rk2/EDa/TZEhouDSB/2p9TE/8PpivAiuzNtfmny/efUxP7D4TS
/P/8qgVsVfyLZsDEUev7jFT+4uP9F1MT8/exyc+AARevqoN1DrfLb5OMauwKvWYbxOogUUEucrg4
Ohtwt6uf5k79qMjx2PBuTKs7fw0cQTHUMi8Hd/Cpace3aqRDGDXPuxruBDIxFZyphv0RFzN8DabO
rGUBi/Y+plwrlZLMbkwmi0gelOE//fLG/3+mB78bs3gtG0we9DoGYMiBv72WAdCcbQwMOt2VnTsM
XkbUI71nbTkw20bMBaAYMkLsteJvpiM/nXm/jkcAxLo2AmL+B2Cr8Tv5PYmJzCkSlh2uXpxj6xXC
TEqqkw93X2LzyIg+dJNpOrmE0Bx9EhEwWmA3aBnTB2tMBicTJe24uIRzgg8nrt0FzOBLe8HZ5h2M
BlqW31nbs866bkgxKNU+9tj/+/0j0++3KQ8vg72ljxfX4l/551+HIjQqnlUOLVpgOT3Fre1FrFXO
Xbe8L/jHm7xs9r6YX/zEAd/nPWsjDLupK24Bwhxiif3E0aqd4qa147YNWIfpJO346pBNqKymOst2
WU52xYg6N4Iq1e6sPsULsdgkZmnYWIAlAwxHOA7KdhCouWjwUExArEN1cE8q8YqMEmbV3BsUkB7C
XstpPlRW5WFZwD4qla92g1NoO4lO97ym5Dqq3jn0ufchRg/ql4M4roVfSo4VswDZ2QePQJmd7VGV
pBnbMypV5DCa1kXsa+IzWW/8rbvZvB8rkFJ0kXK7SKKyQ85gzeLSpvpbIax77O3kBPdkDrvEMiP3
OhZC04KpgXnYC/eVvSh3jF5259zS6mNek2ZZprlOSvJEn+AR3tqsJdISWzg3uptc5iWvj6Mh43tH
z8tILkZ+QDazEqS5oizr1vXG84wVzBhsbSuljR37Vj8UaSMOGxIae4a81xDKHap5/KHTDVYW5U0K
oYg5TfnMk3HDh12dSeUjKC62ht3/Y+/MtiNF0i39ROQyDAODW3d8drlmKSJuWFJkiHmeefr+iKrq
VZXdfbLP/bnNkJQSDobZ/vf+NjVavE6x+26VMmaSFMFdMwCLkkPTPSwAA/2SCMbVWm0GrmndAZSJ
D0nNvDBViIJNhIQBt+8FTNuemuVPqncjNrnp0e5hkDDvXE9wKtj/17ft74L0vzx8xP+ok8CVQQzw
r9LvnAsIUWVLYGcIpg09e59eVz1X5fCYQdvcRJ67BzdLULaKCbSVydcYu1wIxpXw+hqmvrq4jAu2
b8s+4p86yGA8K42vXOITcmf3thaFJyGBEl2zzV/0tLFz6zHHl0JD3/A3f87vrPJ//jlIrIKWCukg
urrqL1IrQvmc5/YEZ5s448ZaHHtTWxnjmHF4atZkRgUDuA6/wQ321TSpLbdeclJuuWt7Btwh/sGN
Zpe1IWB863QH8cjpCW14Lxmds05D5MpQVG0TtfEBPx5DYT16Q00XZmdtsQM8mak+VQGGohqUEzz6
FrZ38cVRh/G7EJ9D0R8DiPobwg1E0cfgfrHL7pC17t8WXDh/SUSv/VaozcA1kNrXyO1fdG+wy0VY
OrEAtFj+KtxsjSYwRfVshuN2csWF84MmxJdEONQ7r5BDLUt8HJHBVri6k4Kxt1RPI6FDaQWvIsy8
fZvn3MGkQHKdD3u8SPdpnBsHT3PvT2MvqS3Chl3j4mhLniOq3zoxH51MNJSiNrCb1r/amaz65DIT
/6lV+8s1W+8gWod6wYG6gYJZ6q7NZf2cZFPgN9g8TRxYqGqFQwUcEn7AkgDuwHadwBd9yREqL4af
DruEDXi3BfGOVJp2FZLnpNXNEjbSAHXFlOFZByrj6AVsY0Ki/G+S/m0s7XJrQc7UQR/svIhDcZak
khSAtYmzDPNd2oX3XoPvhYWfEGc6P81Oprc44srTHI83XK+PXjk/DNr8hRQzEJIjPiEBIZ3Clnc/
hbS3psuHC/C/1SWd48fB0v+9DDmkKdIuIBN4qaqYOSqHOIH6NP1MlawuuqiGa5lb1taCSbqvwvYa
j9hY7Gm6wlYHMF7PBnkM3mhggsDRTXQgx14yfMcnHZ6EXspHzYjwYo+3eU7cjSGtocYSVZ8yzpUA
vuxf+VhUT3FXscCWhvNEyJ+KnQgO6kaPgmaqDGNiX5Xsuqum+RUI9chk9ZXT/fd5ENJP+eND7qYt
zXMX+lnZo0z5PkuL9Igp+4NauQMAsxecw0gFTbAcMjNZLZYmnqSWSAAKHSDXFHgsRc5VE3cUA7bD
9wUtbyfr1Dw7eDLJa/T2bYTzcyLwhrlgdRiMvTldBgHVLwgqcQ9ovL6jhBiAmRlTo72QeBBm+T0f
3R4nV4ybKq3FcKB4hKOIi8JmJ9OJUoGNY4RExYLuB9GHH3Xa0SDhJn/2JVwqerw5hzt4H+a2vM3t
LE8ZA5EBkiqWDD3kR5VV+ZGBwR4DQw1BGBdHJJyf3MSaM3u+ekSmdZZWFXApWEY2vBc/5tUcUnsg
5hSekR7viEKTvSDIrJHUVN+Xq91Er8YTsVpQ6EtNzwRw7ueShYm1nAN5yWo6lo28lclkP+erzyW3
hbMHBh9RLYIVpjfXizbU4AFTzDIhoVre1Ratxinld49uUjPrWHXbFrLqarwJhIENYtFB4lOAwxJa
jxyxq+V1mCfaQyo2oGbeXcfV0DOF9IHKLn3o7UQjkmH9cQpMjgQMKx9Ax3IgHnYnjdZE02x+GCOL
K0AF/v5p3he9tDbY5vEYdc5ycbAeNexRnmmc4FBeucNmwqlUuhnhQhor12rE8iOQKF1xwc4hHCa1
KaV5PzBp2deKnwi6zbk64Ryga9MZO0O+qtTE1ALWIWW4U8HMHwGKiPzFsfOtucjnSDcf5C7OJhUA
WGND9z5M2ABREWs0LCRij/3Jheu2fEi1NPuCour1hrJ28FkhnEgjxa80FE+WgcsDfhz21JA0FreO
6rwRp5MizOa0XvM4L1I+aNyQD5ELqbpS5Ejdnt5lqoyfccD2J0Esm9Jt45vROQR4vTg8Mw5ruNyo
8iAwabuzQn1HLyQbDQft7TK3Q0asWzvHclC07UIB5kP0kt2AfrQLABWMOn226Tg0Rrp0KnXTtii+
j7X9JKzeupUY89qNNZH2RxNBOMoIJY3pQuAdv/AmwFCxHwf3Gri9OJqVLA4KGoJPuVfygwFGfrKn
nP1paSTXcG4cvxlG7zJN6RhvE9berQXQ4OKW6QtcxIW2Z9yLpTsc6FFI98QcflCfcyX0PewXj/TG
JiEtedZT/A6IjpqiRNg3ctIl1liZbGxGDHeUAZ17sL/bsWqopJ+sAFhp84BdGk8z9AUSYUV3oqbF
fTZpu80L+WVq6yvSbfigUwmMIAuHZocAMfhBZYYnp8AhodAm7lsq02JYbDVi8iyXX81vIABsJ+AB
XXf1Qif+GOp1ADINm4EKvP1keBeUSenLsk+OHnRfw2mdOxfEPwmgeNlDdj2ZLRC6YHZ/RqPtHaJu
ObcJA26zSeaX1PCIgBnzrmNXaTd6uFpp+yPP3xjLUA3H/m/bUclMJjr/bpRwBAkzPJRcXcCFMUP5
5lTR9TZa3YINS09EWhoXP+K61a7bPmZGQQlFvcJEVJLxWPI5Vz48D+eA3xAcutvM+5yNia9ibW6q
cjyGrKkP9FBf51JNT0It0R47/48VjMXNUZVn1iAIFZFrfKOzlROZ1QSXuM0vjaKH3IltjJ/pDDJ5
5urbbfI9FixysGHyczs04AZlCFKHe78+cmR5hVp+oPHyoRA0hA685Q+2rMKPggjhVhBPz4O5Pwxm
wiJnVIIbiARkIUiw1iLCF8sMxVf9aUri9urS3nIHvVaBqx2Xc1c3P6I+ZhbHMZvqaE+XfmxFLzAN
3ifDd3SEi3qN5+thMc+FSbjJrcpX9gSwHR1cnVHvYpFdt7yR/cFWbQy47dVwCLnVeNLm9kkxy/ne
hGyWbDNcfP4BpWvWxWGulDhpnXxldfZOmonE1iLdOwgfGNXz8CkaihS100CD6mDxvphK2/zwYaFD
23PhOsIJ2TB1GXfQuEvCVDyKVRF7JMY5bPX48APunLdcQdk0suEWWmDRZ6d4aJFD3swx6dlBQE8O
1yr5csxfuRmbd5C1LROXILvQxiUYgKdBcUknW30vuYUhraS+kYieyHfKC41HEUsmed2WM9CxNejI
ErrEDoufjIaVYB0uClnzNl8OJtO7Z6eR0FhxkoojDWa4lBLv16zE8LIk+qLwnaNGk3wHfF/d3CX7
RrF09RTwbGSrvSsJ4H2WK02dcq2dkukVYpPYYHkZ7020+f1SZE9MvvQ5G1ixGhNSwOTxco2jML/Z
C7tCQnUVHjs1/yTLzm0yTa9dwZgDUXHa9VFP62NvmLeQpsWCJbtKjhwhCuzFNtvipvtMeCe+g3Sz
17NXQktrhYkCc1/2Kx7k/Ug4c/WEzU8IlY7vTvW+KwVlxAPr4ZB1j4we270zESwLKcQySS6c0Sgu
Q4GCHqyoF3sBpMHxac/BwttUCye5YKAdbdYDFElhA05O6bqjsx1rIM16+G2d6FjGGP9JlURPamIk
OvUCXTti+laEzAX60DROAiTS0WtYlXgdEyYLxHho4kJsiUJnOzp0zvhizf2AjHBJeqaOjebRmzLC
5BNUpEM+cYhj7lp3Rr2ry7MurPgsJnWtGcERAyCp/1BFfF3DZpoEG5hbgRRejtlXLJJqZ7bhGp/A
73ovOCQe6LKfvyTn46tRyuKRKRabgaDtDHs3sJJylJpuKqAZeGMPRcPBd8Ymu23L5rE1B6rQseIW
tAAtRNoY8+AJN3PYOyHtaic9ucOthIaxi70UX7aNtr/Yax27nNWjNap+b+UqvIIE8bh+lrhLMd76
/Kn4KZEUTB7U1wrjymcRDV+ojRKbJlArZ8K4VzAosRXiREV433fmcNojWZd4RxN5LGo79u3c5ora
3VjsclunFxZKBiVlVnLn50PYPIvIU891ZKmXLCOJE2NkP6DWMMWY3NRP9eJH5RScY3oXnH54KCBf
M7HINkVEI31ukOjMjfrNXjqQWs2r6RrNAQYyZ6Uw1FunrT+xM+fnqpV+rOB0u3hHqLGmO1so5JsK
A4IIWtyzXvAROEgXccK+x+jyx7wGAtIMefHAm7b6bg6S1TUsJOe1WMCqGEP2RR6TAbY0g0kGcYIs
JKqMSCYS/UaEmurwtSJaMjDkcKiffue0Gyr1yAvPLx7OFsb9Tv9WLPGRS+3t3RY4msmWw8pSC2dB
9gttBHSTyTaIKwaTP5fmJinCB8p1Ur+hbhcsF5wAjgO6YxbdiYWcRLzcB7iLv4HpmAi/pN2xbbyX
aaBG3MH4vU/GNt8u5AOO7ggMXwMb2TuJ+IkwNOwZPs+cNQjINlb0VCbMfsIFlogXfpu8/quG6kbX
z0lKAgUexwII9c9lZZ8sze8+pzK+4zz2NYbRU9eFT9CdiSGlW3p7ztkiP6kt11z1Vclx4ttaZe6D
LIZ9ZzNq47BGazupMIb3ohfdwWyUPIsKdJqiNN0qWpIADs/XItV6nQLfrq3X38krFkS23dZdEHhi
Y5Yl26Msuss8+TYE4Uss+0NlMa/lxgUpwgEnrMd7zy1MnhQaZynROpRN5Q/FZ0tX1NZWlSADZR4t
L/R2RRL7cxt+IcD5w5ipAzaa4m+sfWsc7z+cbqvkgFIM28uiz5jNyn9qoLaRV25YweKrwvkq23hn
EqmlKYKL6k2Ek0wdH/JY/RkHDFlIq+AuT6vDYFRq0wimj4FlPc5W/Dx76edvoet/ZjB/M4Mh1Gjz
Kfy/ZzDXOISu8x8zmH9+zz9nMOIPoRHlcYbSlreKSP+YwOg/FJg9Rimoh0wOVmbov2yrCjirYwmB
DudKIHN8z7/grNYfGhC3FFha//Gv/x3bqskv8tcbzpU2s0wbfrJwAUb/5YYzcuSvNFh9JF78ngqc
bMWKeLJ2zVDzfizvcMn/TMf6fha4S7p9l7vpxkoxYUis7DkjQX+am+/mFB3Rchh79/o2QLvZ5Mn4
FZcCJrRVpee2GGDpryD2+B1wXrip8vQCHhTVGjGTzb/EPdc+lYDYEDrTB3vCxi3r8DXEs4HxwYKY
lFh/kvg656IMtkExv8jImDZBl3yy3LxYpXyuASA9Ssx2J90zJYqXkBJtA9OBKw9qAhiVs+BMZfHe
IT54TvDuUGa/NUzKTaQlX2PpnKLpfZl68KklmlHaHvrUoQuPz3U3T9rY5fNaLi0aqPMdhru+rPE6
jZjm+nQ/0hDoe2Pjsn4gFWKGoqzPsR+d3It3HCyGnVU5qa+cej5EC+n4ZEQnXxrP2uDz2zr9+kOL
1ifErU4Vjao7O3be23CwCeuInVz0bf2L8ERUOItgMhmT6HaQxLIdsfXgnAbNdBub/k+zEWDd2Hdu
7Q5cA4a3CqumHbOORrzMFzpuw2sGxBbNXotvWG+NIyYduhe6+gh0oaJaJwTxpvQ3mKf1NnGqA6pD
RLdjQ0WFddaUQ52KJloOScG1mzLrHoB+zlg4+jIocBqNYR87Asdajy1TOWPwUtPxQjdm81bzOj+6
ZvStEu6Jk268VYOJxtjdipm0QFP/TFPaz/J21rtaD9BniIyBtk+nlzafoHKPwYcmPMEOx3uxc7Pb
5c4gt6t/acM8cX6tJfget10osJvCcENRYr9dMg4HdkjqZZEBoKz1PoAet27HKHSXHBpuDC6g+6w3
JFC/r5rgHnAD1lida48PCY6JQQfSpoXF+diLGk+ick52ipI7LiS8sqGotnAgmxM7Z46voxvtvCl6
c8c1NZpfp9S0LzrG5ckgiNaW1kx9Ist82os+LfYEYXPImKk5ZXDViQZ4mNQGe3uuDzvTaUMpymdT
mo/YIr6ZEToxa43tD5U22bCyKx9iXYCdk80p1cAefl+ODCQC4TlYUDhrwKFWZirp4cKZSS7lq3JH
myIOzK5BpTKf8cSWOApWzZLSB9tkL6DtjEOgzveAU38URvIwLzxw4H9a/IhnL8cbyUTqUWUUAI0Z
h+jW4iaQFX4qpFI475d24reqHO/FKauXSH/QrXwtrPZZjS8i4ixI4vAyZB55MM5MYVb/MEzD50i0
9RqMDQXCp5/ZzUMW9npH/cJ0CKS85/Dw1ajpXY3rsc7+cpQIzhZdu/tIVce4t05moKn2mhlaNFya
jmKxWzxH4srdQrDWRNEqKoxTxmT8Str6XVNXTZs8ub8l73fpaDb7pmWBiyPAFSUR2m1t1C9thq+V
YImD3NAJmiuDFwv+3u9PRppTt4uN+DNVrA8S7AX3Xf0BqvNKLJqzKtyj3cAMAAMWkJ1VYQrHifHm
0qHSsbtmrjyRDKOeI4AEttUtoySyriSLrNPgEVZe6hfCgJ8gak42OX9sa+27raKLNxlf9RzsFEgr
6ntN5mxz32EUcxFkrOSjpdvx4sQ8hnJBKGC9OmGc7batEDzPMSMpBWIx7tlxxFbFNYH/KvCS00U2
v86LPhpK7MxoANrruni6IXAithtkG5PPLEPtNAYOfF5uvGAPYlxl7OsMhF6HNbhIw59i8EBPyYfc
HffQtC4es6CK9KFssOPY+F7yTF3jOX+zSeKZs/Ggg/xIjemKp187QcxvFHr+wtV27cFPas1dsrhv
MnXWfFpU+bkx3uV0e+2Jvd/C0bl4Xb5XVX6SGv3VmNCCkly8i4oko1eCmRsw9EyUTnjUQGVV+6MV
ZI96fag4YITJuBXWdwcvaRKq+4Hyz0R7vmnkD600DkpKHGvjxVI918A75Z6EwudsrBUo14rXEONq
EVC4QqOJZyPKz0dXTX5LpVBV81yZw1PVrn3fB7f9mYUwryL7yWVcAdjmp0Uu1CNksUnLLwvjYyoh
twZyM8CxSlxvdQWdPIyeRupuKwuzUt4eGkTlqq4fiuVnEH7R2KmJ3jHjiDZQ4Y9FxguqbNyXZG4P
sds9BZZ4hwjLuaC7YeA89l6wo4obwlz/lFbOZgF3ClzF99LykohqaxCyzKzEd70Ft9a4t0O5rwfj
GBjJTzKbb4Gyz5noLwXzpjKyzw3J/K4w3yvp7Zypu7Hm4reY0foyoLLjvh2D42BTylknu2LE6Su4
jRHiBme+Lb0+C8bJHXq/zudDJ2CD5d3PaUyfyiI9Mak/eqx6mlKvWrbnKZ/OQtm3PP2aW/mKM/dS
tOTpNDuI/WTrc9A+DWNxckMTu5xxD3qPt566NhM+zY5fVBTTNc8xRM+NzSxxoZG2LZ8bz8UjWfyA
Ry5YPJim6Xyp0U/nhIMixENaj6h7Nd6dFV7ozE1yDuvWuK9htLQbk4M/ld7VETQg7YTenSwbe1U4
j0EyPKcLWbJ5lQ7aVUQgaDbep+PylaaZu6NAIzowP5VwHXCWpYo4NtDWZVvn+EHRjNCqvWnZqiyM
/GGVLpK5lj5pDBx3FOac7VXi6GXHUc2JwP4EExRSfF4MMfAztBXC/JyTfQ4C/cJDEB2WVTspXCv1
Y+YkLH8oK+aAXKQQW6SZZC9J3IP68eaLXBUZ+AC0+XHT4i5t900+8CpCv6Eq1vTlFD3lBDG2mZAY
F1B6plXzSRB/3ExDy0Cl2LXV5GzzHJBuIZkhTjbtTg7Vw5/pqh4583hbprbPNoMNEJwSnnU8RBOa
0zAeckbUuIGf1BvWiYqz2U8DqBBqCN9jYEP3Y0gcfcRgiQVyAWM0D4WxiZlhKJU3V8GAlsG5XZ0y
EXw6JsCzBKvgLOJgN8YNiwGo+mo8pALxUqrG3pC+eld2ZxxgCDA6GFpnh72A2y+dvtlD/RaMq1XT
DjElEuTZUEjjXnDrQX+iuRrEHv68MG8fR45umJp/VVb+KceWLhLp8D5vAYZ2RhdfJ9O6VIs8VMwN
9uiZ/O27oZ3yu8x4tPBVwiChyY7URLzPbVS42Wb4X4LH4BaYMLi8ITqcSrdyD2mdhntJQ842S8KD
HRL+j+f+M6yA4i2JtfjVhBUUiBsjmFh+tQIOiKQFwp9F/+Uk2QFt6klWmEjCzA39FHs6dUjkSscC
DoIbxyEbOgxGiodoI0mHY1g0GONNoXkQnffGl5K1wYV+sib+TpPZNaJwFO5/D0PqPKrPZY/7KRyV
e4qFs04sfjf/EYjGofUAPw6ki4VhO5UouP3YPed4i79TsoxinYGbEIlzwgmdbZ21YLDUoCQwHnjA
CQhypxONW6FD62QpQTlW1ZXWZuNKlXK6E0a3BSbc+YHFUABY059lPn+ooPypneqm2UnwfPGQBbhZ
L6kJuUGFJlDFkO6Y1s1e6oHIe0pf9d5JmRHFMC84hUOrCKrAuYfncI1LO/ih1xpGPmzaL9dqRmsG
B6d6ozg1CcjBqZo4aJDEOpZF4R4wWffXfIlaWAzEBiRkkzs56UNgIREZay1kliChBgHbd9EN30q4
Y5sg6neWBvVVLiHEgMzehbozNq0Z1oc6bSS5lLRmlaaFciJLt02MOT71az2lbDUFdyqJgUFQwNSj
6kC/RPItXeN7zqgZHQRiTalh1wiPMAv5dRywNZtJM31jBE8KyVY/grUak8gOGAe7z1g3uJta0DS7
ORxM3uSV8gE3cCQjO+vLBOglap3EZY8NQbrZ9yVkl2fUzXNo/QQaQrFreG+Ta/FmFqBZ2SSVC2zz
jCdw2D0PdtT68Iu93aRNNqmYen0KLRpf90xqGs6DHvzfLelv8ygnd1dFfJp0PeIAYzzo9cHjFExP
BpM7OikxjLd0N7cdIA0Ckwsg+n72uyBUPotI8jqvjaX12l2aD2N+B+zeOI2ElvYD3MMFExnzxvGV
X5hBtp5tPjaKYEsJ0dKcWG8col6Ef9irtfO9gVnMdacPRCsADUVWwgqvOHfx0ZaaWP7auroAS+8n
d5+Wzq1dC1kZLszv8DcYmeUGMXZqW2PhJj4+bBfGhSCavLa78sE4B+wK+TmPhPewNHxOfAV3Cdl/
9ObhAPiC7j3BsSqejlU7w7lVUbyzYCmeRNY3uMn65S7PXGgQmROcvXjaqSgZN7bdvTIv8bEK8Jxj
atjNa2sta/A3q9S33HIbv5zs/gwhQm0Dym5Bx4bbrEqXW2lOlq8qFg3yMNBg3PBeDlBdgn51XbAA
IVW51raT9jfZeDdj0vRg2Vl59oz6OJJaR/JCFmUKpCpoHEIhrkbVnaXoC2zHC6XdvxRtYH5WUitG
2+uwicjbblJqfXVDOefc0g5bsoXs197fLmyfq5qlIqUieJe3ibH/jT6LAQRpp/9mr+3BFWhFdDXx
k3q5aBcPg2RKa01HoyJdQESDUtYh/rMX+fe0J0IS04qGa7K37ueZ5mKuD/htOmcJdA0B+Hg86mvT
8RwnT26S6H0k6aGy858WBxmf7P4TvJUC5cC8Z57KS9nwCDTQr3dUJYwjAWX+BHGddEl7EWvfsjCD
7ruzdjCXoUHaFbv32TBc1uJuOvdNpO/DlvOXrMjGpMYU/aDPked2KrNrrBRYJZPlZ3Y/WHWbjaNY
GFJySJtmEI+KMmhFKbSwx1NqOAeP86JBxvJo+Gx3Ocpm7SFY+6R7S0FtkTC0JPWj3Oh+o5Fex5JW
tWHtf2qtQh503OiXbBj1gWdIbwOXoGZg1eRSmoAkGIWZ8s+mZ/9Pcq3+plBRjr2Fh6QLI4rEqL5g
m69n+LiSveni5ckhGRrv4oauPBmD/m6ZRga+uE+t62QV3rYUpL7SQF0W1zg6RQtRLzcfjFCf4/Yr
aMqf6zksqMP3oqjwddZns7E+mIqOW8+equ3craLREC0nYYV4JIQ8S8WHUQZLfGcO4vBvUuD/lyuY
iiVNwpcXv4NB8C+e1i5wgekuNp6kqN/rcPiZGAgm9Z8gQk5AGvyKrtP/0WkL5sHz3+m0nrlW2fwX
Om2Zf340f/5Fqf3Hd/1TqTX/UBKfH31cON/5uP63Vuv+oXB3E3gDbud6Wq1WwX+Jtc4fWOP4NpuA
B/+y2pb/JdauOi5uedyo6Ifrj/7viLV/GQ3w/7ZsB8wBd5IL2/Kvt1Jp5yAsPJdYISiTS6LFh9UO
873U0znt23T3b9fm/3LjcvH+Dz82sSpb48jGCLlWSq2/0L+F1MNFh3XVMUgBAsmilYf1U4rP/tTW
YAfaXF8tmWdbN03gZhXJCcfIlgy7eacxfB2aJJzPbZeLbwp4HE23hrV3G9FVm3YwseO6WIIJfk0f
VSVdOmaD127BH7EsTrszs0C90cgJT3t4Vba4FyliToDCgIM7rR50o4FW9oR8SB9jvfTE2kuyQ75M
nnubnm3I4f1b1C7tc0/WFH/GmPsae+VLP8tgZ4Yepj98CRgaybga9gIgdKXdLTiI52yq9m40AtrV
bPzapJDHuSTNPefj0ao6tUlQMDlUJldTNY/ZVAzbIlEOVnMUvhT49rZWuP1ahqsFWyphXe2cEXDV
02VNf/vJdbPuMtDIC6WE8S5OIfXppg3hNmD54gCMpbtqKq8eZGt+w7BDIbY5OUfacK13q/S8fdDw
tsILZhnvfEDJXsXZ9GJgRjkskbapIO1HJCZGn24fm9i5Vq9LvQy/LGzAOMwZDt7N7jLfdbBTX3Io
M3yNUZ47JTBMDmZzpjB6ZtSesksCM8GbekyZHzqcMkeVMPsKaqwvnEV562aoH5O5HZdc+14hqbJU
WOxOhO7KHa3jPqkNgO98NYpCDH11tqcnHrTQNwzbfsYQR/wpp6KwrZbxk1bU8q4lF4eIt6QfbLeX
R5iN+r4x5hzCv2mOxwKzzNERTnmRywA/LhnlJWQn4bcSc2rAvPkQV05yQKamkyTvbsRFmK/mpv3u
CopBolzYeEZjdztRUPlgsVczFy6nl9bZpZUzSFSgv+EO7N+pkMz+u2BuhV/gZsn67KftGRPxVSYM
bhbz+jJvrhhjP8o94+x09nIsyW3/CL0FE3vRPMQW/hsHAMJOOUSJazZFByIE1sWLxOOsnyCEe2yh
KVbipYtZ7S1wjfEYzSAWO8t+BEO5HquMj7KjA9srfhjxSr6BNxXwMnadSTNcCY700/9QDs9kpBYy
DvCpQPVIH1zosHEiM+Phy3j27LfJMiizhfds8dy2BZ1NwhoP0dATa3WyJ3O2IUB05HVuBiFP2P3h
K8Z325/VxKSdXFl7rPkPGYTB3L2IpWif4pY6akbslJwCF7qN7ihQS2GAdWvBTTO55d6yDb+06FPb
5Q36K/U+6YsZOQyHgdIfSybxm2Q91niZHg5UydU7aqPMp8AoFg4yY3dPaHSnM5QOIA8xhlGeLmdl
9zYrxbeE34Une2X7Jivll3qucpcB/u1WAnDIHHTvrFRga+UD98tUftMggwGlYPco+jsH8PcRkSO+
AH+AIrayhvuVOpzWfXFnscXbVz3RbKyt3hdUBiQwjGA1mVtmI0CMIWOI7dBTbm33igkYW8xohR5b
K/5YYXHEQTFgqvSq6Nb85iRz8+B878roLl0xygm2F3R2dWCIj+3BJQCJ85UN+zhM4OjEi5ND7mg4
ZGSWANK84prn4E+YBzHSIiBnCOrD1lvhzm4Xlz4oBIjQNXZSqI7PlQcMGrTpQEw8fgG5bzFU4oDQ
KRN0i8Oy5v4GShf9xyLUlSbu6pS35Vu6wqcbF1+jGNSHl7gajTdfG9W4xPiQXurf+GpOcVUBeRPz
ZW1DA4WmfFpo39p1cTycQZ5B/zB775XOjdWEQQFxxATy4CYFRoGVoh24jIVqwNqplxd+PcObrwBF
w8ujCWnFcNOc8zGtYO5pRXR33fgoOp7FoDOeiaRAaDI1YYIV7f27rBoe+3ztFrqUBvCN1RxA1qh3
y5K/iaWeT43bBe/xUEdfLqwoXB3E+PO+YbZfZvU3LzLFmTvd/r5gKNzJXjlgNO35ojB8ExhmEsWk
LqtvbrjKZqx3GIvnmKxuPV9cq2uOAxML4PgmRLM6NvtTJRrjSQwz7GWvYaA1MZrfUQVP77NYYjCY
af1p1paJmORICqWShHlKU/KwhSG1N5t6SLr7RMzmzcln+8N26GXIV2bYmHBwz4bwmMz2t8IeuSUX
XW8G6SZH3X/00zD7jmW26C/NrcNvtonM2DvOgFg3wg7xvKkpfw6MPryjFxoNUQ97yad/J13QFrFA
XAs0e2m8sU/KneTjNArcNYQ2jiLFUOolP4zSWY9HP+q+vBgO2rdO7f7agc+3iOk8ahWNO9Ct9Nkn
VrDLJMl7s7FxBjf2tG/6Rp4bC7FgXOIrUQK00sxm7jwkvmyy4nOqaIZJIFRnc8YIhzL1vZO1CWsL
+kdsBFt7Hlco2vRZmfNwUYye9+E6fGFAc+VgGl/posp29dB122FY4N/BL/Jt07vhBj6FXF6fTsB2
r0Uw7QssGWQBliF7mlUmn5k5B/epuXyMes4eZlmMb5oLuRmcbr46JeEEkWBZGyM09xb35NYwAnc/
axH9MPsYfKScIcbZdvOIZkah+sR7d7ZwZxiLDUe+T2aENcWGgAnTvMPWNNzSQLIJGegfyB5pRUGv
kMqFuWe6L2mgKStPSVI1s0PcIKWI3dyykfHZ+DyVAqT8kBqY3COiAE7ZwknHR7sxm776aEoVX3kD
bolDhG90bqiTrcNu3lQ11s68XnkTCAeuPXGWjDPzLV3m9nsac5jdANoRb3r0DrWHQTXOCZUFqslP
Qo36ZLB4bybby3xTAPAv2wAaCerenZnU+uxCOUFJZAYfyLzeu5N+j7NG+IHqbB8uCytUl+rPKa/g
71UFReCYubvCOejV6gfdnkgYb20mDilPqfW/2DuvHcuRM1u/ijD3FBj0BM4cYLbj9iZdZeUNkZbe
M+iefj6Weo66Sppu6f4AumlVd21HBiPWv9a3FPGQNiZkxwBFpPKZtJaN1DxNYequ2Wa/YhZbPVo9
CxRxZzCQbHXoK2czJKfIZAAJht2ucITlktGJycNrJ3JmVyQCrFvXqdNN1mAfuESsQ2sCXR7LZkWC
Y6ZYQ/GrBOffReV0vlyUJVeomRWeFqmEEZLEVc5tWU+73C4E5TupeegNnQxjAbhkC6uTgzD92vah
q03utbqZlqovykcJGhYtEJ5+gSS/ipuOhjUinFvBGrUkSr1pezfYgv1Pvyaj44kl9WCFql7eh4Iu
v15znO9gk2KGFz0m9hxy1RvOLuX72GTECxjCWec6998GqlIWQsFWSvZMeRspZn8G9lgvEcAErshO
s7N1Iagb1VIebWiFQben8L07MbchD8+jFLuHG+9LjkzLxs5wRDWRRs+I8Tmkg9zkmt29m0bL9p7l
2ZuaptyDzTO80C007F0oVHpPexoLWH+L4hx5twkj02tmhTQ1JMjfkkPUyhmJcwR5GOBmmiRTriaq
VyV03UVW5jcgms2mdCfEKvjgz7HRwL6lDIGfAJ1zi5eVPFZdNtecJNGhjVEqdjCmxMpki/+9A8e2
0RBMqLIypJfBrOFnmgY+f3bvOr1lLIRaWOTu5aRR4lMuZtoCjn9bPhXtkHOVc9F7YaS89rE20cki
nkD9W8/IFxqLN4WAl6SRcsccFQ29IxuE2yUI6lczTsQlnRugAp3ekTzRbzh6zYsek72VPDTme8Lf
qb1iXylVH1aQmj+cZAKQY0fNEvkPIGiTSi5DThQJA5QsfE7VZniI/ArIQWs5z4V0lc/aSlg05KC8
AZyjOqAexwfFTXWCORR0VTR+nmSPAJ4502wOlt1TaGXBqjD8cCsGnI+QAS4hXpMp1sQmkQjcLt4H
KiKiba0ZD7ClnuEXgYCSCgXgy2Ykt2mmwlgXldtQYNCV4dpRx2LXSMzqwTjiwOV7bV10L0sn8bAm
2QKxNHbrd1ZZ2KEFGmJg6MojzIbkrvRd0hIqjK2hI4bD4GEkFgcTWZoCtiqZJLbh0gCwUfcsr1HA
o8Xu9Wrv9226w1HfWMw9axghQ0pP1hhbXshn3et9zq5Wx/hx0hozWY0J8YImj776lkH/AJObUW0e
kiRq/GmlA8laSQ0jiyT5ch/Eab+rlH6TOpNzYtbj3+UhRzKpm+lOcGT2RJgOZ6mE2Z4+SqYFMq6P
mauHX4PaF7R8jON1aGW1QCZyHh0Dhkeexk+WrrRXs8Jc25WF0c9hSZDIXNpPzjyFN2R1LMRsHGCz
utKUNuAr5Jk8dbrhlYXerTmbhw9hjpm4yktjraV17bXNoXNUfz2yamKr4nqt7S+8LZx6cLCvEZe1
YyPrWSqtbrodHjqe309y9raoEly602vgWCvjwIKfLlUrgiXb5gsjkRwtSqpcS7JiSlR9iCl4hJvT
es7gYz1QqT2JgUsrFrFPjnknHMjnQA0HVnKuFIBodxO7hymnhUe8+q4xEJvCOoyl4Fmd3dbRmH/C
WF8qRfctCsd3BawvjG31y/Tv8UBrGzKyTEFtdacrB2Wq7syW007e2WeSQTbN2p217qXAh2C2m35A
MBbBt0ZHTR6cfBmXNsHM5pw1GFAbZfJaI34agymGq00zTtCRETCznuleBUCqgUlwq/PoVA8Ws38K
O3BZQXKtZzZ2yQDjhx9p6s1slWf0HCS9vs8s5ZL7zPnpqyLZ2cLMBpRFZ24Uf/lB/C10BF7atrFX
fcUx0AkgokGC/szq7ghyKcdpwwymHULlxRmjce/7UUPOi3ONJXqvpW2KChj5LtrJPI6j5P5ta3vr
ltgAHNp5lIyCr7puDiV1Iqde04ulkHlzTV3C6iFnki8Wxm7HvqrCSFKgVzQAvc3QlWuzwYpnu+W0
YmsYrMEprEEKdZtA8GgdBj3eZIx7wbVKmhgjq+IRM/aPBk57ih3DXIXwjg0d4ynlxfJHOI9cCSWg
9kVOecDlGEaPg69sTFtke79Gq2ZXcKvpGCUR1fHYI3fU6kj1wjadx8x3C8BUzFYFQm/s8i3IinRL
rh2AjgH8K7MPmniCtSGU3oMjEG1qfqbvccugGFD4rsTUnjmI1aQQsCXjvN37bYKhiqllEqE4wdpO
r0FYeXXF8iXSiDc69CYYL6wX0Lv6ddoRRKPM5ZTwwN5mbL/SwF8CEn30S8c+RHH9yerp7HU/3UN3
/O4qWD7arDoGE22rTqZEB4ai5tnpGUDO6dLKUEyuwTrcRWn5MmAYA9+SwJjxmWkX+BmKlIBMY+mk
jCpsoTRJQaPlksrn46S5pJ1bo6jM7k5NAE8PKSd+1HK1ObNDpg4tCje+wcl1tPxhT5uouqksHuP/
X1P+lzRlYTionv+7przhzJ5GytNn/jlFr3/x5n/62Qn8t7/hN31Z/ysXJf0gtjAsRCrj/+nLAk6L
cNGYXQCyDlKx9pO+bOLbdSyHSAnBfBL5/6Mvm381HbgjeIQZc2sC6fnfoLH8IveSQwMT45BHM0G8
as7cVfN7uddl0GxwR1DRAFUgsIaV3Q9epHLeH+NtbNubsh7I4yh/Umn9I0X/O+LAj9eFM4PlHdSM
bRszWOV3MrOi0yzOike8GEV+TS+WtVU56mAk1DIvkBw4EAN4fC9oY4IiNZ0UtdwXsF5Ye41N6rbf
YB/dCWJQvhV+T5r6TR045bf5k5PQRF4xXG56io0tsQyd/ul3P/c/k8kZMbBsjAHzmY///A/7b++e
H0YDiGbQE/vLu6f7TU6+S9m1ijWZwyxCyEGTV5CnMs43o9zRw7bBvYB8lhzMEa4qQ9U/fg+/Dgbm
H85Udd1i/uBatvHLD5eg9gTCh21ITJkqlWDXB8o2tPHtke/445fS/vHjciWalP9YgK0wp89//rsf
y6hAEXCchaOYNhdZf1LRuA4GY9HxCbH1rMzwI7df/XhYdQa5Ug1TUpPteh2kIoCpxTzcN9wbDUZX
P3B2SRxDCyw8XcmWptpd//jNiplV8fNv8/Ob/YVl0SQUaGAcVxat+GAIt6CDCLMnXazzUhunR9jQ
67nTBp+3lQDEo8m6N7w8+JMv7Vd+MtcI78OeGT2uqc/zlJ+/tMmoxjpLJwX5DA9i6silb1iHlOdD
69PfaKwSLMHOyIwiqP5sjPOPFwdjKW4tnV/Lxbn5ywCSrRjh3iFQFn21hFQbbqqMZhcVo69utHsr
jU4JiCApw7XltvfCwm4R58fBAlVDf+sbrWBHffizb2SGWP36y1BipeoGEGTDJPzw8zeiMjgfw4i7
Bqckux965WmSWxeZ/2I5wAYm8Zht4UZQJSd3nRLcUwK0SFCx6B+kkYb6Mlz7JA+UIH9JfZ1JPASH
rpujdWwyXUO+lVPNYb3Ij6ETeEXUkRA0iXDaj6MBPkGxYZuQtr+lnHmR86dZdFKPAGimTcXIH6rQ
3HnfbVotucKN6racSD+SgUBcEJQH6o5tjDIGhO+0f2+7hFE/NopcC9/VllMe46VAA36XWsmz20L9
/+Pr+h8Xavt3Xx4r9s9fXgn2RZ9MeAyUM1PO6j/ingiXBLy20PT3IVUErQPPLjQhDf3xK//CuJov
ZKaYPLiYaDLo/PWV0cla2dX8bLmaglSKgBCJccOQah3LcpPPbQE/yrn++FX/2aJDBkc1GWIw9oTI
8vMHTo0pZz3C61TF+sZmcLNIlXk0gR4LnnJJaeURIMJeceUyyl+VNMNg5dBaWXG16zXYihyJPrmD
hozJ1xWHSGmPhZ4+Oom/a1Gmx8D4s9tu/g1+WXp+esu/3PLWGDUgeFmTc9yugVUAqJpWTUGWtJSP
nN1eKmqC6iA9AEfp/+RX+vF9/OOLc9vPa828Sv/8fUnMH0nPOGMRTohvY3iIZg+NvTP9mkqD8Rtf
JRZT9YwrfWuE+Z880P/JisNH//ur//KIMEcYoO786nZdbVSDawODNDLTA8miP1lZ2S/9k2/57y/1
ywIfuaQ+xpaXmhJlbQF0yHTMfuGfLVe/pvLm6x6aMyOeebnSWE5//kLJYlHeUfI6edJc1PyqlBgB
K/Ay2kaV/Vla9bdaqQ8TbncWIDKx+V3cdWcmzGl+3wKS/OMbgtf8J5/ctuabkDSYaxMu+/kdxWOI
vYajybLtcrYZCb5p+BLCC5KFwQyT9amtv6t+u1FIcHby26TsEyaXhKWrBSVQz35jbOPkEY+nV/fT
yme/JXK2ejwLUsJGQ5iDMsPsYxb1W2tSAvpiDZdU/7QAzWQhlnXPqJN1iYtMTf1TRUAgu1Mxw/cI
VdxOgM0M491ou5cQ3vqipYmT49gaJo3a0+pRLzInVrdVJ7+YZCrHPsiBtJbMCqro+1SB2c3AIVRT
Cvjqe4WzeTSct7Qzd35uHtjEuiQ1aNiNaNfpw5xvYVS1aYPpeECISoR2KWNL33Y05rAfsrRZuCKK
6i8bOs1tJYyAOuPNG9D0ka6jwfTUtKUyK1AFDvf+PPRdQ6O5wcah568orddQypWYjJ3ocderQU1H
UMkDojr0fotK4xYqH88oiGbq9N8SDr50FExtHGLPO7PRbxo1REs6RyAJh6G6S1pCqUW2dQuL6ZXI
LpWNtVRxiIDVqW6sRD0cW4Enlbpy8RGl455je7Mv7WuZT2xznbVqUH6nw6u3hXuBnqrm9Uq0jHQF
jPRFqoV3+DQXeZvhLZMHvEneqHU3ETMgTBAFDXZDqq/cw3wqMH+qIMIpMOvdT4FJP0Sw9jBlLhxX
jhsqgq716K6Y6j72UevluXFXOtYmCtQjtXRbyHl47NMy2DSzkYyj8KIcPmPnLh4YhkIo8RwH5c7A
5srOh9AvptS42g8TBwx6qPtkYTmrrH8M7PrUCRAXnZ3bXq1QC1h2/OQ5XlaKYeE33Jq+QG21xhjJ
Ug2na1MU8CmiO84qvsE0JdPXAYY0Gy3loYmKpSmvPlOxJOHT3JXhAuRa1NFxGn6CcCX0C9F6oaqg
jhBnR3D7+9iUHnZyBEoHpJW8T2klZ6+0q7svh0ScrxAwj+46whcL4ZuHIhL4+lIk05QOobA9iQCY
YpI8Gc29Vcj9SMZ72av2QRUBowjH06Dne702Xkf93KSALrYgZwHCPrQWWndFMoUHaH6vYVDV6RAZ
APqsNIvp/ESx47IEHvtUW5ey9ODCHW2DfOFQEhmBeqQ+GJJEtcXc0auZSL9BOkFFIp5w7dwtsEv4
MZHxDWzDthnv1bYH9n0C+uMNyeARcDceeecYeNKh3wdFk24yEy8B0sxiZBuUgxsCC8KIb5HfTww6
mu4wAHhHXHuFW9t38qCS8EPR80A3NtIjSIc4y5gVhs74ABB/hTfkTPsYnp92adgjc+8AeNFHnWNR
JlQPfxAUAdybeHgvLVqnKgVo+Dnw3ZVp3mL/UNA1RMFhWD3U/qrENeigpBQWvQHGStFPfey5CZEe
jRsx+G4W/rYfbdAqEkY+P3w7R7fKJWPpu2aaUY8ZiZw+4ngYa8mjOudycFfdppFAeW/asWe7/Unr
yYJH0UfAHjGjS1mtdC9U43UstK3aqLd8rN+aoN6k11LQ8VaxIClrVZx0e9fS7NFvM4y+OgCSCbNw
pTE38iy58s0jKXz9VBRwuIyD320j5V3vPjoVEBu+1PwzdUrIxIoHhcEb4e5I7PZWuGPsoyxEEkAF
2ozZvZPfpdNRaWtiEOta/5QBfZfCk5yLa+1Rj2+p6cFSNLXVUN0gOrrDsK7SJ43whm0vtIDBkbOs
4xdz+laNjKI/Om0eOwONUA+2v6+vgRl4+JWL6hqhRM4xVUN5CkuxcHqBtH7iAjbNU/cgyDRM8prE
53LyKfwzXgmjHVqfmgUAHr2RXnwHOF8ceQOjG8gxMPVbd8bHGPU5ont+7bMid+II+GxR51gl8496
+MaslVqGySlPyInYr3B02HsdGdJW35L8qStCRkavcBX0qmVYRI6QQOXF7ald5pSNR5QLA3IShZT7
CvGzO7nGDiALhqW1HmAciNy1nlUrt1lbNCK00HfSTTS3fhhmsXKLgrt2wJPQp5LkXcXZ8YFqyWFl
ukH/FDLIPkZ+jYYIXe5BnT1ASh6uhtDLdOrmSH9hs2+esBZzzvCp2ASR/r3+PoXr6aNXL6lysp+0
qbrUcjt1D1E+7QMF8EM/tcaahFeg2O4aK3nyLS25GFGxr4V26rMDcPDauLZFvErHAlrdsnqi6gE7
DFLijgCaey7qO1v9ImxdxBwFINAf45d0pusyzMvktSeU5vLkmK7mjJ/qD1l3R9nJKjNulfVg8Flw
greHnM9T7kNtblrHpKpj9u9Yy1duvVXhGy4Yr+DH89T8zkre9Df0bI3qrnql4KWeJop5G/CC1LI1
2+zLriOiTdceEH3Dzx96bs84xN76Kp3bB7NaTaTFU2hoXa4+TtBNE1JAsbuTZEPILLoYQbbZ+FJQ
YR7w6Pjmo/M3yzB8kXG3VrWNz8oOK7iFYJIUusd90O/z9FiXl6Y6DLm1xJSBV39nH80w42Hj8GPy
82gDfmP+745pn+7vOltZEvcN7GvYPqT4O5pRQGFArSUcBTVOUT8UQ17UwpV7hz6zMxucwbOnzunn
LUR8Yog4bhyF2m8rGlQaynE9inKegJWWOONLKYB3cTeGavkuqqF9jrPuG/yvdkMcdCsKkycVnXAl
h9qpv7nOIBaJKHDH1PozObEXt3KmDeYr+mZdl0hXAMI10oXxpo4m4Lw2uFdzCvDaCWRo42C+Ciu4
yIVeR9+kI7HDlANp4Drw5ZovvLmBm63WpZX2nhED80nKYbhMlARsTDTMTV5Z0b4vfPkYDW8dpsGL
6OL6lFvdsCuMxlgbVvAcxf0N6/OScgv7MEZqzQNwKB8olcHGYyTtkzFonzPLA2YHX6YqcaCbzEM1
m5HTEJoKLRXZuysAx1R4t5ZUb7xoHWStwaQCZXTIx7QRnQ9/a9Vry+oeTDrSjWa8WH2d7noY+2ta
t0zPTLTg2vrC/uYQ8ePub/33omC9rJrsZNny3I40z2FL30VxeSGbnoE/rNiQ1gyV8tS4J5oNS2Nq
6YYfmZKa8I4fER02Q1GWN/pjAnBChbPGcdUweKLxtmdm6BnE3rfIYeExC3y2IhPNPrRRnqBEYRhI
rHbTVIQiHJ/OFh3689mKS0gCTntfq4QY2rgMV5o2KqxNNbXNNKgtSanaKyOAFNpQTFjxnap1FV+i
LtKh3pKeC0hFLNw+jGmjIUbVjvoMXIoluRbzrglI9fugfBeVgoEmaQcdBimxo1TRP5uKfA8tM/YS
O3wG1YBAoiKjS9fZNBlM7EDjmghGY0UTA8XWYo9TkV/U8nj7o+ihiRKMGbxJim5ULvHeh7dMD+aX
wlV1C/E5EtBRG6ZzfnOC0Jky/Y+eOWTnu7AtsGnaH1MgaQlTSeu1Q7xrxrb9oLZH2wSZ/lzVJN8K
qE1YV0b+Evp2GmI28yswV6Q06ZKishxYzDp4EHg2hYv+MSnqojJLDIdBQhVmTYJGqRJOE3jOthQm
dcs6g8Clm3OjDIWSuDn6jYIbY++WpsF0nEZhrEzFIvbZERYYMS59o9pUoABXsWJaO8hdK8sw9ret
wi0alhAQGe2vbSyS68oxvFRN71p1htcpLQF1c18C5pl8BpOuotyqkhoAFSsOSSmxJJVyp2HoWk22
AVSUoFLmWxvBTHqDywHHS53cNZ2zJdvAfDq8D+DszPUdmzYwPpmNQ6/uaCSXGnGvpmew30sQVAAu
TgkYSWh/qF62lDkV5gnYsbon/ZiBA4ABsI8nVbL2ql4byRNEsqcERKHhAy+obDoWe1f3cHDcmq5i
rCSleyw6972161sU0j480ghVhJKNqAVPwOCKA4U5t5MqxVz3FL1kSTLzY+2jEZn7pOxogDFPfS2A
C7lI84purV2b4I3q13MIP/r0NdoJWnYtVUgBEC8wY0W+sN6xYndgsXINfSfho7lRt83arj7ETX12
uGizgfl2qO0EJ9WgcCu6m0flEDlD/qyP8O/aaoII0UzrZIJMSmUqTwJcZEqPy6upimxZtBS6EhM/
IU6vUPVPZcDZgIby/ajG9TIzKv4EvRbhxlm2qP4YU6aZ5pGRYEyhICUTGEoBvcCJrEMVm2d9cC+E
Py9S+k9hpJ+DSWywRncrpZ4+BdzAVVw2a3eExz3itl8EVK1ElR6vIz3/4eJlQJyZtyiy3zL8gOtJ
iDem098VYr9c49rZJxHWVoO6UjX2QDl9qMu8F1QBcxTY+g3SV8BVLxs8PZBgZ9NRZq9lws7bqXPd
WfpULWGE86LIuFKtcx6YSmJuf9TYj2u00pitAI2VBsNaxQWMjq8JpGmbYS7bbZ2uLjY1vjVoG0Wt
sk0YErOaqiUw+IMQX3Cr39RmjlZnynES7UvL1125FWeTXu6yKriLXe2qWWBls+Qd//wKR6drGuc4
yq4oGGtixBdbJi8ZMKohay5pPC0CnnvsjmVRb1D/5l6Xk+4wEm77b4ryaDB0SJl71hS5Tk71aNWJ
Z7DtGKMHoIdLRTtMJgHgIuPQLqhwj5XnQim5UbtnkTaHCUyLPlsVzwW8CoRLYlPZUcvKVQHoWHGG
u1AV72qNcpXROT26jziDX+JM37fhiOlCr+j+SteRePSDkk5xdx33uwm/bOYY25JycUPLGcxqHPHx
suGBgykFJusuMglHVy9xbH1vQG84cImJLOeYDOzHYH4+1gCiRQUtWAPogEWHArCyvtI3TQC9WueV
4fJ0MDBVhDypWjDr/WpIjQ0Ysk2f+Xduiv6tu595Xu8nxVp0GAOJ5F2teavLc1ZzaipsdZdUZ4h7
YDhTVnnXS3nVheSwIPq1yHS4qXG9k3mN5TFQr4VfH5K0pSQKRb25xDn9xY62GVQS9zQu3UF9ODoW
FfKl78lCcOi7H8p+p6jOaw5bi1bIYJVZ6k3FtFHOCHsaq76ogb9oQMQ0eIpSoRWosE82VWWarNf0
UHqODl2AJy2eTXkyLVS1EnDFwjEg+KdBudcT0xOiZRtnnfyIOlrbTwmuB9otrStjjT96i/ACvIBZ
D2fPT93lxpTFGT75KUnMm47AZCtnlJt7H65Q1y+mgJkjBzm1tU8ENo2gPlKrsUsdDNcxpq5JYQEy
BabcYQMf92gQaybk/BJmAlNt5HCtuY+ZKrj2sgdgqo954zzouvaVderjbL2nifsdLOyuH6p9J9mv
Zfdl06qbqanvKs0esQv2F7t7tqN0l+jRpQqmfVgOr0E/L89oDgCJSDGonFBvhUE99JQ2D+4UeJqh
aJRIwhVfFiiBICYg/GF3uJN9PGMM9UPiZwNwnQiKNcXlA4+QoCJCriSc0mDLw7WxNGpzNT1nbqe5
GyPkbJ+UQCiyol3Natq6y2n3KZuw25g6rhhK6k/o8g7hIA0SY6mvx968z8vco/h4mzfDSepAuSOK
mrYu85RTXtEaZHdlRM6/959NH9pNMNdx6GD+rqFkUMfO394BxjpT5utRaXEZFQnYiecyg0JrrVZa
dYrsl0aPrmVMIDrFEYVj3IA0snSC4cS9xwOVJLyBs4mDnga6AUXQifwDvOlDaZxiN1gZFed8y4vJ
OdMtfPQbeZpC/7WYIBPoVbrsyDPG8RMfHDRRySVrlM/S98n7WiNqlLVxCix0ShHeFyXaQpPwGEmz
N+oU7333AXHgOCnGBTG2WpJt2A+pgm3fbG9RT0thW+LFn3S33Ua+eBtU+YrvQ18I/L2YaJ1bFJDq
HJpzY0IosGCBZslH40PiiPX+3k58eDLBd8MIVG4aOpfT+qHySUCqokd6HWGbOO6h7/AXB84iH+5J
9uyGT7O5+AFGF/EJBGXPV5CH21Kpr1X3KSTJnhvPhTS406Nq7TZbluIgP4HOoxDIh9O/yNGX0I4F
W12G9OeKoilyPFfyqhQzY5UkeqHXxUNzDSljBhTd5hvNPcrxrR2hamwz+6Fx8REhpeCf5zT8t3HH
vwWmO0XvNYCOr/b/zP/Ze1GOdRSE7Q83xN//6aHI+N8f/iv/61/009/b/N8ff0nwWaxe29ef/gFP
O1nFm/xkj/oJr+Jv7+G3f/Nf/cO/fP4r7hRdp9jnd5OD+b389l+eX7PP//yPh3r+e/JC+a+0Lf7y
Xx9R8Pn7fuXf/vvfvCnajKPTqPZxNEs1Zhrdb/XK6l/nUmVDpT+ICuXZnvE/yUf7r6prApJlKKKb
TOd4M393prANBFGnWgQLqQ22/h1nimnMM6PfT7QoACaAaDJHN9kdqb+6LJp64NbkNM0owzmKekYo
FBX5KyUMDzqhEIJvPMytKnkYq6jx8pj5beIk3xRqSk3JgMQtv5Hk+AGDGldlFmfnkZH/xaUo/K4W
ZfoQYb26q3M8/05ibgWNkADenKdiJO8hVLj71Fd3HJCT8TZVfXcDk/DuM2vYdgV2v7QWyy7mURYx
+FslRPyQrpCWMR5g14y2RV/cdB+zdlpZ1WMQmeYOhU9ZasSlcH5l29KZbnl4zogjbUZT3/bTttFF
QTDbtdZ+MbzMsamFySBbp/pgXfWRvgsTS4eMkz1ZAUAHo4DQVkjdXPtGLJZWZb0Y2Irg94bTqk2r
U0tijdC3eo0GoGeFpWfLcdLfU8UtTm1u0GXp514rkKD1xsg9GGnhxmDE9IYI/l5GmnkfRDhP/YSl
VwoOK4ww3YOudto+9jlsqnCGI/YOFif4R9782u2U8Z0YRg0rw07Si5hy6ucjDrJsq1uqY0L/DK0t
patG5nQzRuFiIOAi3OLSysRTZmA8AKDmuRwVi/5hGiB6wwVWkUzFulKn/lDrVXGE7IBu0w/wBE2F
gxs4/WzwxSY3dRuaYUzkgw3AnmDAQ5fMy5faHfzRqgiX6UwKID9/H8mXLHphQGbIzVBnU63Gnhn1
Yhn7JBlMlXNvHFfMygww5g1ef2Yvg7UTgX0fgQ04Q3MChpaJdO/aOVoyhfWPaoJx0x7KziOqmt1y
siMBHDsyi9REKhbHrUwCrKFc5QtSebPhp3E3alzBwJdlKE5qW4/3xKKQGmJn1Q4AvIPGt776sp3W
WEgBQ4X0obQDQH+brbUuTQ71rXbf+AdhKfGJ7wqW6Q/Zwp15RnAXD7qmlif6Px8VDvcLSTJzEyWq
BIiblGy5ReHuM2JiGtFG9gJhIuVSjQMQPiHOZdF/K5WWM9w4ddZr3XZcg3YAsEsCYgmpuuSaAF25
73QNr6WN2m9OIiMiSdGHJfBB+QndppwtqewjHrMSVusvkrpuj4ntvmtVVmwKtxAHi+CAGkQXGWIu
6qmuCztaVhDISVhkpJ9C9Lm9n07dvhthYvshAEBY5WCC3Sndhh228nBIrxlBBQpprOKF7UNEFaHs
N1Hpjx9WGpf7oTXhujSU8LbxRyhjfMEZp2eZCOuxdJND0hTT0WgnkOHsM3foJvSOGXHL9i3BAdHF
47OfO8CVMknvcN0QhEv7gcwgyyj741zsKzzAuwQFE/SzU1+aqWqiVRbiNkElIGBT2QZdJMVQc/yp
aQ3EdrXUNShzgcV+DfoLPryMdPWJYqHpS3KrPDSlVLCSBRmkoigcvue9RuSpd4u1L9ED+ZFK4Or+
sCTDGKxUIJrfh7AV20FKjX6JQdmX1CSuiwKKYdbnMZpYjJFVSSgSGMrSv5Za9ciMOEVrVQydnba0
uJCjGXuVwuuwkNy+KrurPkhQqZd2sNOKQFnsv6mWX17NBInl6ALYAqgnKRPhzO0OeysJh4YYTkfp
SCvZe05KeKnQCr/cKiKoilLHgjQq0TfTKacl932MERvG0k6XlnolUSTOUpiNSlCUPue20Zg0Gz47
RnyzDFShRVvpCIGmbpCnY+dbGPjw7ErazsKogvuZQD5ZdPYY3YUoAXu181HOdPhPl55aiKUTztPO
biLYxU9aEVEvkq3QQhpK40Y5A+phROCXte2ho+oE2OvwkikCTAbZm/lYRyrOztU9K5fNhCpOVyrj
u7ppW5qStF0Mhe0oq8z/tAbKQzi/D+UixQeIbqIafEda0O61nErFsHCTV7+El+MUKZ5lGYWqASzt
RQpVW1D8gj/a0YBUoBPR75NEq16Lfa8p7cBr4KUxsvULsVOjgW810Nn/9u4EdQwH0zu2vtHTm1g8
+wkL6NJhck0uNQ8RcgItP+TGEDIISWW4pYHceG4kG3JWXixyqh8SBGpttpQsgAhJZMSIOokne86N
mYxssiLyF8WcKTN+xMuSOWkWz5kzhO1lNafQ1DmPxtrCojBn1BrohOgoHE/zOcFmcC62tWiNnAfU
Mbkz1Mj6NAm9OTxqeCKSg4sQxg5yRIJis3wDB3SKCc0ZCTVLo0KDaTcn6iCOsvm1c0FvzJy4A5+G
Wjin8EIyhzcmUGKlzhm9YU7rxQkmxYa2eDA3ZPnUIW02kQNHJqVG6EhWiiPCnP6jNDy98q2+KoJk
IPKKuAfOk97Z9VyE2U06Nhs/aTaKgtTIp+OJBjFnThzGZcdjNqJ9VE8BoFcsAceaiGKBbrbs9TLc
IMZ0h5wgo/Ej0ejHzCEIOY4RtL95Td0kcwIyIgrZz5lIMacj/aqiULsBH5PJ6tQRoYQbPSyqOVVZ
aCNdAAyoFgnpIMipvb/O5hymYmA21+ZsZkNIsxs7efTn3GZJgBPx7sUn0Cna8GXiKGLMSU8xhvWT
IV3tZozWXYZt8j38kQw1WnJEIGJPktgobSdY7eckKVGv7H6a06V02MuFmCp328zZU50QKkSLZoP9
eFx17iuVecmWIrG5Sonsah44z2ZNrUAi1dd0zrdC404zyuBKh56baPLvFYVHaAxeYWfGinrJbL3Z
Br3i/Dd1Z9IbObJl6b/SqD0TNBrHRS/aZ3e5XK552BBSSOI80zj9+v4YmdmIUGZlINFAoeot8j1E
voigSKPR7r3nfGcTEpV6Wdp8aybf3aY1o6EyNcjlGqNrU6+HhcVvfWzGoz9ExutIo30FfCmHpDcQ
0de6N7qIzzi8jLXelIghvp+3/1Vt8v9TdfxUzGw/ivlc33wtYP4bliYecldywf6pOLmNvhGA+JNY
/v/9rj9KEus32ySzFHA226AuPXR/f9Qk4jcoLTZxl5bUDVJNEX79UZRI9zdXGNQi32X0yG65iD+K
EmlBcUFL5ZKqahDGSfbdv5DLz3meP5QkwFxMJOsW0xaL8ofRy88KLDrGmZ9iDyBwjW5LPrGdd6PN
Gbaxh+adlBl+sXGG9Q/36Pz7n/+/cpWdiyhvm//9H1+0n/Pfyl/m6TbdCxsizCy++0F/LbWCfkIy
zxy5O3SAfMgBaWJ2G0CVqzE0653Z2RCGrLzaFzEH6H/711uuY6LXRXKmU4t9UbuTzta33dgzjqkj
9CKTaV2auZHf5WNf3mWu3m4jAXBW83EMozv+04jCMqdC/psfX/z1roOjFg4pocbMKxdfpI2DBgbH
8umi8zn11lVLF4w2ec88GT7AQlQe7bWKAYXR5OWdm2p0/0TZ8bpj/dvrQ27MI7z2bPTmG1+5kr5p
ZW0HVWlv/3yjZsPGl+Vhw090Z7cHVgoE2D8/qK7CPOp7tHiLFnMlAOP4lm5WdNLIzykx0A/F1TjE
Ybmkwyr3dOKr+85sA2zjMMxLVX3ye82zLsPoFLY0zawoxmGNbnnJ6rfWtdk/NzOLBOu3gqDr/krz
aMyi2p/XN/peag4+rfRajfll/nGlIenzBqcNBF/PVFvJRhdELvYx9k/9OpsMwIo4sjqgyMuyNk84
9LbgOeC6lyCrZYIgqkOjttR8dD1NzcHaD4p6pcOi7QLCILIxffVc5v//fNu/Sl95P2bcljBwQcyW
mLkl8eNV26M352+gL4qShHlY6bzlZV1u8G8A9c1SFGxMzjTAr1i1GBp20QcNu+YXb4mY782Xe8c+
w7bFxbh/DeTF/uBiecUFTgJSt6Tnly20NHiElr0JulZsYt9CPjhTOtsovI9MOV6ofoQADV5mPeS+
9sIYeB/nuvjF/fmbZcm2ZduSN4h8R+F+kVKLSAs4l8yJYp1YBU0JRdMpbxJHawivCd9GtOWACWnN
UsbeBjZt8cKdrLfMLnZQJ1/wGVzneVLi9QTC2PcV2YZizK6dAtRbXkVvWgk0acBU8Qul7/cX+8st
NYXjAVGbe07yuyD2h42vpKPTtZIytquM99EGUkDDlmC7UQLHG05F1FfkbWX3dECitZ2P55TMlgUb
+C9MJfKLBn5eYaZlC8GBxRNCOF/kzZXVOEjiuIOdm0RwmNWtY5bXYzzuMlJaFm6MVMDzmkVMDjXF
zpwHCN2VIf5TEkcfXa9u2MS1XY6McRGAIV4FYCgZ7XOrIS8D5/ddgt296EFEyXvWcCamf830w4/F
JsyccN3R1MJ1RoUlC2eXpembPTGpKbj9G4ccmUVLUDGYu2qdWdYp91t39c8v2d/eAhs5tDTmQAtD
fLkFhIJWiJdIuZ5cyqHYrkiRc48NmUPLqiepRXbadd1kR+oGWj+jtjN0QpHLWKsWYAwQ9/Rib2T5
xnJHse5gty70+K3zQ7nUIctMzScc1eNUaYdoyh/Y7FdBWdl4pDOy37oXuhdXnkxuJl9dlqO+TQZk
nARphEsjZ9vxpHFNHCBBCQhZfiFtJ873y5ttYKGxhaezBIXFp/hLyveEKMM0Yrrthe1bt9J2G1zR
MKc7bypWfRlCy6D//RlHjnUfWfHroKDl65zsmS3o9aIlTXalEXW0tGtdgzrQWp/GjPPPOTps9N4p
t5h45T6gWYgUxRL2AjEF8M+idzYJ1ozbHLnPRdfxa14a3jIpFNskmGlljaveqbPEcjAYUDVxpKFw
iF8ap/U3IpZIRJnk4nq+hRULarxzjl3uBWtpwyhqyApc5RHJOBL1/E4wchMl3lNmyyu9bcK15sfV
Q+lp3c4wMzjFeRYfjXpc0yj0V1rBs4TAVOIBTryjVNShSkxy1TMT2UBOMKESJf4FotBpTeizucm6
Abnw0NOi7MyrQWYleUPK2o1wnFdOVZFiO+TlVVvbgGFTV1tFoncWQSlRf9v+uOvIybp1JQiFAT/P
UgzlLZ3Bq47wngO9NIk6icAigL909fRMHQyh3PWIo56hs1vty5ocIP6zcYA9L3v+7LWqgI/LADEP
mohuSE9mCW57SgNi6XvH+DYKa1oGxHqjIQ/MvR3hWXYqH3ZTyYVaRTecdTpKew4gAh2RTbPUJe4T
uCcSfJqIH32ffP+B5B7FyYcDUvuz76ASuzIs101rmPuaFtOi7TKxGHRjXxS+BZ2CH7uK3AoeGV4S
U8M9PlQpp6ww6xnGpt2ugXi8qSw9fMjtCd1OUrcrnEvVI8PkjBhS9COhNZEdnlXjO5NR8j4K/zyK
djwM7iTA6YbQSxfEyybLOuEQW0YmmmKXkxMq0yR9bGzAPA22oGPX5KwXpdwF+eoo3qu+ZmBtSNLU
O997MohhuUXk9E3LS92hl2EkJzQqzpsKfVEsJi3KUGBFVPNMUK4A9MK7Klu4IbKIMoAoNARx2e+j
zhzWhuoGeKJuRiRc0K+g6CqFQreWqxApy0pWlQGvxk9XqVNFx7SzG9LWaOBW88A33eq+aomVTCOX
Ca1UwN8trxzOGBvtQ6211jFz9OGckdu9FH4P9p/gXDLRVOMRJM1xYdTL4jaWcYUYwsr3lic0vIzd
FWAwHASyAfrBhTXMTWVt2M9Uuh0+T2Gg7SAa28tIs5UxejafaAdXc7MrrT8DXChPipjg0wSAtYgi
dcMHT+4HbKV7J8sx+fs2W3wK4QcdkCfuejE511gow2YzzIHr+ImTp2iIPnWVEglighNMFrBxwxOB
Og2hD+zAT0mutwD9Eg6ZdKjzW6ub5ZeSpBhdDexYvgrfZ/nQYzyA5stzW4C8deXB1Oz0nDAVPhBY
8dA1KC9E2/TXyKwPdgZRVkawayriGKi09di/jOJ4WDslajIsuNMxLCb/Ui81tMhqmimPhdZDJFbm
k3QK6mqjtfJXkxkEOQecWaH3pBAmEBJloVh5IMkSvtf7qA4VkwFTFCupD6yxUrN8eWGXxagv7K7w
X4y8hc/YwtYgHYIUx7r1NsWUsOBas0f/qPHRA+XohGjLWZB3ehfnn9yO2aGRzB7MzoLHhu2P5ubQ
F1c5FiIosGyq5AyTDeOQBnIgh89YulHr3wSKoYiXdmKjUCba9NfYqyzD6I7hMCV7HyhLTuAdWRQL
EmYJjh1qDeBNmekgH3Om/KgV5+yzThtsEsTQ8y2Y5ujvrmQvQ0xYrLIgdq97DMe3xpy7RugMqq7J
laQRFpxtmim2FmhLB9AJPr9oGcUV+WDWLlQlbkRjYuPxkbNyIA72nRUEl01VF6j2oMPQKxYrmEPW
RVuiwUoLv9mOLVMNI7Du4YGhnHJS9oskZMmlhmVtaJTfQ00j/Mc3829R7NzmgVWuY5Pmuu2Vz1Wf
pSugwWJvoaPauC7NH3hAsbeVOLMRCAFQTMgMrheCgeId3w5jafqp2gFUpmJwjARgimRgbheDYrji
umTpjUG9xuSh3bOV4AOm13nf5FlxT1P6svb98ZsxuCgUDABKRQ8HuWX1n63JoskJSi3CVjC0O/wW
r5oVTXfYRC17kQHRUovBdhCHm9VEGsFY1CnTKipTpNrOMKwmLSueWhu9Dyr9qiaERSVEJIoWan8f
iOjSCrEP1KiF4OfoWkZzcc7brOCFbntd+e7SILD4Bh5D/xhbPrqXvh/Oja38Z57XDKmK8jc6jMNN
7QQp7f6u5OlbJB4mxPX2bMyzPxbdXE3ftUyj6Bt2ZQBGU6zd1cCYNoasiLsdYNDYNF59xkSyHc5e
p6PFDcZHnzefEsfw/Ss3cZJw15RNc5uJispfjnxRPcArbZ4/68QvMFUrDbQrtgBw6VjnoqzOwDwd
ZqgNg6qVQ791Y/Ua0DkkPMk24NGxf5kDhnqLsVFcPUWBYzCUNBXF4PQRkY+wzJKhOnpuxdtM0fAZ
o8HXy8jflXGC0myojUuzKSu818qEfj8hg1GOwylIas8FtI1y5ZYa67dg/LtMGD0v+wDtqWDe+uzF
2Rv0GQ7J0Vi8+egNJlHkwxpcS3tA2eU8TXaDsJRa5jH3GL4FnYu0ozGui9BDnYJE2XHCXeYDebaF
sn5RSP2lxKMgloyiTZ4RF2Z+pSWEI6J8I8AYMNmdtSnb6EBD+T4qJPM6HW9u5nTDmsnyQP/SdlAk
m+2lngfDBQJF52C4/kj3NK2HXdJMv6rdv5Yohm5TJDGtF1gETfNr6S7YyaK25yUEFjIsEsrlgy29
iPhPqJ5gJjXI6DzoNAmN4PfS97+s4fnfsJdpeZT3/zkC5P+88UGbih+FFd9/xx89TPM3x7WptmlK
Uirp1At/tDDlb2RNgIjil8E3yLng/VNXYfyGoRO9hZRYW6kx+Pv/1FUIiNK0Pl36oe7cg/tXugqY
DV/KGcFCISaBU680kGs4X9qJPRtwoTlAjf3WrPaJXdz8njmc7YOyNc/uFHubKGvkttfKHtFmPewd
tAKLriCwYJHJWNzR1aqYWCKjrvKg3UkxKbQS4JRF3BAO4sJbq7LZXtM1b2z9CZUTWTkoD4KNGxfQ
QxmPrV1RY3zx4mrbE5wDjxAqg+qL56ZAEu9OPqajFMW5Y/TwgpNLrms5epq+RYJMUePaJ18N+xii
70LV8Tto5/IEA2oLoTbaN7SkNhP90UNbN2BIC+NGkP22dQKLrOlSZivNaYAnJx5tQk6D1DM0uKhQ
p5L6IqAMSCc+4VFCkEg0zf8o28uMtJbaxP9ObJo2Z1CbjxV8qa2W1RdQLzeS2W1XWje+z8Cr5RYu
lSXOyEoWxhAYq7hitFSaTbfViOhbG6UmiMNI78LS1ecT4Ycuy42OnShOhnuSe4uloXXBYiqRAwTs
aauu0F9alM2MEEkLsAyF1IupWisgOAWE87Sydpec9MOzzv69snxbLQ2ouL3Iiw1Hl3HtluSBgae3
kHqF5UMSKlyAs8e51cP30bRf6ti77NIkd5chjt0Z/dJm2NWSaY1c/c6SJR8fcpLWaDXSFak1t2pq
kpXfjRcAL4tFRJ7TIs96yaDazJd5UbpXHWi6q8CvKBta2Q2rXhueRxje+96vgfrrGMuqcHqnzvCO
tqV9oGT7kCR2jQUEfbehUTc63Tks23oZsgNuCZWMEQcb7TZM9ccZYHqw6uxzKqxi5w99tMxirVjn
VnxX0qCoteBbaEWfME65Yznf/hbyZLSzR+vAZDVcDrp1Si39IpXRqe7Gs+or5Mb2oC/1OiQBiP/H
4L/zNLWl5hHwF6Nqf9CdWlu7uXMg58LjKq2k2gpC9o6DitsP9L7djaoL91QW8bSRGHYWdRSfMP/E
9xmJZ9uE6B1OiZ52ziFyL9u+afZWx1h9TC908qJ2YQMDmiQ3DfFrdAhk+JISz46Pzm32XWbt7Lo7
1aV76twqW4F7fOUk15+ATDnbweasRPowtRe2bRjvuDmTk5MEp0TxOpTyCPAQ3Tv+JoWJHcfHWImr
0G5CcBqOcRC9/pZWqAXHaXS+0YNwj0aXIynX6vTs+6iKFhPVYsCjY5aHCyA6FPw4y5qH++BZ2msC
AZkZJc2qyDbjDZqoahsZolqVHQPyHuWUp5voJDVa+EEsFWDV5LM1uvCihMpus4R2udXdNaHbbDls
vevkXl5VsBvwbVKrjmb+jC6n3pq+tjaiQ2aOO33SnonwpHEw6cO2ttE4100zbTD/RPtKzSduaX9D
AkX+ldm2zU3bedkayUJ4MnQfbdLgaVtI6Zec0K4I67luHC6zkOAnynAaV+YUFhvf6o1zQCMPnWWJ
aDl3WsSenGoK5teFQA7TcxlFXVRIAfIOuMtMKcWds6kkCN6E0owdDaS1HkCf8zt1clPfPXkhaNaR
GceKL44CXIszwoCBveqy+jOWQbvqwBluOhNHRhPLJ9/rCZVKu2KjtK481DLTtqbAHxrq4dkT5Qo3
+aNbQ050Ours3LvUXfw1AK2zTdFV/ak1HQaxqjfWvVTVzu/EY6S7OHoJW58ifd76gnQLD+RGB7y/
ntrqlpnxwMkdjULPZIVYdSBxzZDoC8eo0JgPxUfoUo1JzCp7ZhsgAcq+XWUwz0jWRP4TxsWFXmLy
Ij75uYqceB3S7aU4m97dqb83RtiDwZxt0uC6WvkepDsXJhynKq4cz/PSC/PiUGny2rQoGwvGYFsU
b9VmNHFZNcBaNxROwZKo1pvEBB+OZASJuakn13QEo4uqtO7c1ryoXIOnFPmHNChGXORXvbsNJdlS
ZsTqa6ePwUebkbn5RVRFtC9q/ZMBd/uoVSTZ9FXZfxR1jNmqLQhCd/I34btAf9GCkPdjT+Z9rfVy
P/bY2jh2QXdvXVCGjAHYYZ2YyK42kSwhL/+Wh5b9aGtY63EGOVu07A2v8ZTvhGY/6ynvPfkxd7lj
WKjJyIULmz7elqOcWd9oBAxqxYVRlzajIxoJOWavFs06zuEB54GqDqB+z2Qkxocaf7yySmONIvkc
WgnebhfPVjj2zq6BVgX3mR+BWw82uooUKWrLus7YOVxCIUdyxQiar24z+JpMGvmsZV48XQaC+Ine
TjbwBuKdaWR0E4GdXwfUSvvGQWneJ+GVrQlOuiyQHe05YMg1WVvfV2GUgIvsnWZHY7RfCrvKbobE
fvJkhU6EbB9WGuIurR3uDdWufQNL4B8rxIUjkHjjafSzhyQyb7i4dDMp40ZLceKGSjsNnHHDdoh2
U2iW+7gpwcU02WOTEFNci2pcxegFn7iUjs3ZTB5EUmv7kWYuMgW5akz/lT7+XK8Tjtn5abZCez1R
Bk8EznG8XhIGXtwpbIwHvWDohYW1xlPiZZTX003v1R2SQjLNU0cxG0E5tsDh0h5FoL+E3tBtdDdo
F/mIMik1+7cRYAGdez28CemEn2OT2i4pKBJNQu5Auh6JMOIkkRbJi3Jt7WYUkbpCAYEvxp2jwQVa
JVYDcT+zIrtftnX2AlY/47gFvT5JsrvM5z0Q4CC2UWWHSEiTa6ftkaFkAcPZLD9OcxATbasJTBqe
Re2hG9icQgZGVw5Mwk0xjMY29pMHq6FiRb6J9MXqiosIyRxN015tgqYfjr0xVDt3dpyR96Fjz82R
DAkmoVNDYkOhmm7nt120mkLPPbn4vzeBR5/MAiQCCwHXYK/81ywAC/bdsDgpeisp8Qbngi7KSvZe
uEsyPkR9Wy6DocyOtomnNZXGU0oCNfGW6V2bKOtSGLwnY1I8dzrVKHO34YQzUG41pq6LUrdeorCo
CE+qi3Wccwhr9d4+sJ3RbSeX/cJJk/JuNNq3Abxt9F9cJv1P1oXAOPyneuqWjJ6PIP+LMOT7b/u9
qPJ+c+ETAlMzZr06UB4GUL9XVe5vMDeh4HnzcArB+jyd+7OqEiAWDeZAlsXgh5k8/+pPYQiaEcZZ
4A8tm14uU8Z/Iwz5ywwa8hczX+mglKD2li6V3Y8z6MLOCVBJgDaMiX1ZJ4wAk0hSM5kd9i8n57Sv
V8vJC26GLnrWXPuuzNX+h1t2/qtMRHyfh/44L/1+EdSHlicBQDGn/PkiaguBmQMBBIlI9loiqVs6
JL0z/wA3FQQaff8oX5eO/ZSW8jUejVuKoMckGpFSCDxpkUhehqC77osU4bj9OBk4PVC4L3UclU5v
3Q1RSVQsvXqak+Myd+3zBKWE9NLXFo8P5j3aXib/o9HSs6tA+BR9djdFpcto6JXI3ONQAyXwG/HR
KveKzjZHycRld0fHSjcsPytH3TQi5qQGakwX5bn2kO3Bv8CB2jBnUO+xLi/gb2xdi3OIk5mbwceP
4xv1BdMqZ9GQUyN8+VAEcN5KAHEGftamtY9JHKwrj69bEuTP9AnhrrTlUdgdMB0NflKvYGpMpb1Q
xrCSoXquGpfms6jJTMHiG+egWMGEE9rWLxRoZqsPGLX2N4PvvXeEHSJHjU9OqB6Z2hEkwrekj8Nn
K9Qu+jZ+6bqSCQ9KySFOrKUp+xs1YqFN9PiEoCPHSlDeVxqMEj5RxCtLwiC8NEHkTCziPHT3ZUkq
TYfnrBvlRg3+RTgaOiSP7tHU83PEeJJThnNtwVxMM47leotdMLQf1UiUoW4/1z7Ka3ZDuqPhLybD
f7P0IXjqhk33WiDQ+t5v+GFK30SOaDo5Yx5oEKxJjSLvmPg6jgyfjKxv8QmcW8Wowo+tbZGj3E3B
LC3/ee3LWVrz89Kn2SIlHhY0YAZdkp+Xvk1lG8SI2vH9TcdOa+zdFFH6pMGIwRPMDdD8jpwiuL2k
yMILLxnyteVD6XMe1zxNLHI66ww7T3TS20XL37J0Bpz5DoxLCyJwXRt3bV/tlB454AK9W6sS90HM
twfanIGCvL6eJGbfBtGzO6KBEkFylwb2qrLqXwmy/tKH1L93lvinbdBlomX08w9bTxgswoksDAGD
IlDFZZlDE/EcWgeWc+Sw1i6aJuNI02G+6q19MATfKqDlUFbcY6eTq0Wr4hcaia94R2O+KNpJbMEW
Oi2pf1GZlH0R1KEzUujMkz9ZqFPV0D/iUYFCrrOHaZpAzHM0ZR5HZgrQRxed5l0MOnuTAUVeUE+5
W6f0Xkq9eOFFYezc3MsJ2qNKDlVXr/xBgRYlb0AQH7lIUmaJxWiTpjUWt63oceqKT5/KhM3lglkg
4RLVm6vMs8fmQfFf71GKIqIiP8ct1EXp4WMU+bpJvQD3HaHS+CQWTd8dLV0bVnC7vrmElUvDPBCm
GdDWwLVrTLvSTLXNP6/ev32gSB49l68RTix3btn98AqxLfaJBuUb7A9zmAQp1SLk/EpjAMOTp95i
V+6MKX5hisRFkCywbBIClrL4gryeNzbKS5VwYP3nq3K+qsHmJ4oR3gE0TLUn5JdvmnIwiOY675QI
yxcviI4mhzTHzc4BVkrZTeQuWPrSiHuUEV7xrTNxwYf6Jhirna6535QmrtqQhMoajlMUaUdABVd2
XgBbLZ2lbk+XpeNj14+/VaX6pDG2jxNYPYHLiDWgOkShftvWnNsyy76OY3ObWOOxGJPbNrk1p+7o
W94HroBj4CONpPmP51dKGOciPPWReUnq9K3rDNcML28y1eON7ZuFN3jbVk3fcI9c5L0eIl0jt8DX
32sx3gT0oyKrjqDiTddeFe610XmFa8S8e7xxg/w8JKQc0YISKfnBaXFrExS+JipileFB+dXd/+uG
hu5EOg7aE6YNxhfVpZfmfdBlyGTyUGIzDtKXxsqZZutXrt3e9l4if7GFflWZ8rSpuaVroWBzJXLL
n9dgUuD2n5hxzeNHvhMjOa+2npy+P960lfetx0h7JBhpTgz555X2N5u3hPM1c6Bt/tud//0Pyz/2
Ykbzg8HXDRbAMQDXMBuSfiVh+orknXcoZLTo4DgIMilxv9zSivkWMCi2zdJx167W2iubWfUq5nR4
zxeD0CywD2vDIHCsTIyJJW78oQ3/z7Ws81388p2ivw/6Hnklh1LryxFNd3MXDCEGZQb9wxLTbkLo
w3Q1DNHV/HzjWFwLheO3TQ+BEd20DYYc1wx/lfRozk3+H68DtSSTV2paPpuQv+dsyx9veeuIEb8C
CJQCgivru8FGDkp7LVMmoW3dqb0NgwX5pPsiSw+a9tzImDDF8JUHgB/b3RbwnVoxXrgI0vqg6szf
uAK7+KgrD8EKrLECWsoMAoA8NtJM6km0Guh+4yy9U0W6spKhXkDAgsPTXOuldxHjmzHm1MmBB3Qk
5tVa5B5MlDo/WIXzLHydNKEmHFZDSY1alO1pMMKd5vQPuJxmVoLwfvFOMDz7+sAEEz+kXzqnezEn
fn55YDP80UwtdqEeg6XLOQxqjgKXh7ksrQQH/HBbu+xrTXM08/HO19sNnONqSReUwa9fv05W915k
ZbtSg3E1pO51nA1QurR9Vcr7uANtMJYWGAYt3+hIsPeFfq+pYhMZBLVNQbNSsXjpHY8kWUVKO53x
AIZDWHNQJWtpETahvarb9rUPEDE14XWrgnem+Wqe/GPwcdp6E05MswkTmFNP2vHBNS2voHOHjTbJ
fMJTOifieJoxqFl0jcpWIozeaDKWSy02bxy9SFZtDO0LbAJ8Qn7yIwqplMT7ooMAOBFD7PUDVGdS
gC+sCXwYIqDuccjH/CUQqbxCBSFWJak+995Q3eP7QiFLP51b1xsrsycnyvQn48I1kxdEQRNKqDF+
AnlDT1WC8+kMHyutGe/LTj9DkPaPFg2m0GPUCRb4BYnkAqZkvc3isEdS6S3tyJYEU06QlIzmYEzO
zSQT/jDvnOd3tpFcJ/klR5UrdOU7m5glmsjyyiSI8OiQvbzUterFCzkmT1O59hHxuSCbENezwiq7
fKGB86BmxMqUhtqNYTclBp+RpKFMTY+pnujrOFQUAKO7SAhZXWWkjhCI7HeXqDDQaY5pt097c2e7
4zo1Heba3vAYJQMKGL24CYV+VRQoH/KWhQ/rE2ApoKbJNMYlNkbErRrlThkJ5HTAy+UcaKFVqxoa
cjrqzxLvQT9Y3RqX64ksTQh74ZuYMo4zVHmrAfdxo4LHjK4PSpiU1rJj5+swMo6pLd4sS4BWVOb7
pKvLIRryqzR010YWwl+Se1no54locV+R4JIpUpVTtMzFxLmjH9UN45s7mVmPOnkaZmaS9OKrlyKM
v6UZomF78o4J4k4fNhWihC1Ssw8ZZhkgCO8uEeGT3kYCRegIEzIlxsOZ8seAVE0kc9OSM/Xa71po
hqmJl9JE9dRGJ/wKOg1f/5IO80owxeF60BlFKC3siRPvUpIK0y98q3APwYhNtcimFP4R44VGuT6p
qNjxyLBx02MsMnp5AqbEimSuDUGdycGVerZ1PFhSxLNBw3TRJmiJBisj7GEk9D1IosKOoCAY6TZU
zngyet1b9Rwb05z7aMWA/ziXtzf10EHe7FSyJq8JUVShmPiEBeFrCgNdnQf6msxPFJh1+BqNVrLL
SPZ5L4moQn1YZk8TyNF7TgjwLqqkQ0CmeVdDE/XLJk2ztT3W8cb3+wT/VCRWmZ6/lREzmkCT0IsM
6Wprq2o1yUvH6vEz4+C1tvGigOlyMvOqZDP5aJHDroGMJaNMRzxQIx4IqD2OhhMi/Ow89c1J1WUX
9fZj188CQr4oDCaQzVj7JvIJWWyB9yFtalYerFsiusPgqZjS+tK1ult6EC0u9FzkNO1Rl+a6Hy+t
lllVy7diGyHGkWRoMa0x8e2lDjG1In3EU4CCsVDTaxcgZ0bSf5Upz8fcDFEKCJHM0Ru1aPRardtG
dOhxAhvlWucC1mNIceG26kr6tbV2TR9tUmDDIjG7Vr9lPt5v0QHG63ZkHJAhiCct5kIw2FbfAWQw
ArTE3KDk29kq+Sw97860mkc6+A2JgdytElmS7ZuPWTA7DOwTKrx7cmhcbih/SV3wGfRwiHdR+lKg
IFuZjnX0U/nEVJ2ZolOewygCnCYsOLJ6KjcAJZGLSCRzRIZ/Q2b84gvtJQ75wyS8G1oEiktvEKSV
Ht8cK9yqVCoE5qfYre6zQF0h5mc0psw3U6s3qqlvDbQ16ym1HmvPe6/9ttl0mXlMhdwQUox/EzFh
axjYrEnEtToS+GIt/pQtyt6pHy5lU+46I/uoTO41U8Rj0zb3rlO4i7IV5VXfJTek8vowTBBzqRH2
UBBfTlF9gST4aegtiHJxcN9XRg/c1WIfqsoSDIB2XRDuyo6axfup4MZMeX1kOvVZh3SsTd3D/omw
CgPMRoNs4OfsB7KLDsrkBhDSvGYVXHdldq1qHNRQibnZeFdrPLmLmsLEs+oDasXPKanPXQR6QQ7R
drSsZT05W6baVBvaU0cpnzfFui4IwhITQaA90CpnNPDpoN2DNHNh1QYvutKbbTYwtUs1wG0S3PiU
6pd679Zr+ivhJlQMBJqZuB/L6ZIOODtC9KnkuVJEXIuYwOmi7heI6ZdKmPd9TYc9LK6TqnumIGk5
FUXgnovuIww1cZis+HIwPVBeOTVgphsnFv+z9NRdBuJt19nZ7TxtCafgUA8A52xCfiPdAiEsHrrI
fgrzBl8uobwt4/RVUk/voQlHGkTtwqzUo9EG90VMLWNmI8oI01mYpWDmmT6UWvNCmxSgjXHjDRbw
K2o4x2oWEYnGecp2HrkrxzA+aeO/mcS4wUTrLnOeT2eZSHezF7eL30K9fSJi+ZZctYuwkDuGFqfK
dI4tbdtFhtaioLwNouwutLwHD/9l2mY+jXskCmK8pXDkvQiZCo+ML+wh/kxV+d7lYo/G67UQpk1r
r9wlcPwqRWcgmtS66Bij8YYoos+Yd/eUaPXLpEiW5ix1W0jyNVqBDjz3OE2QNqEl6g4g23Ucdo9O
z20RdTyyeEmWFT11oxl5S0pN+kJ2u4sDfE2OO726aX8nHfSfQf/JsYXQzmqCTE1DAAPjLpZUxZH1
UEkwZDX8cZUz/g1F/O6EpN8hCN4U9Iao6+tlYQbYdW3zg5DJt9bu30TnnRI61EtXsDLQUzMxkouh
UYcigWLQuN0Z1/YHU+tqVcScKZvE33VmpROT5RHXPHwkMO96DlZmnh1IyjlCEX6oze4lCTr6BjZp
GeTQwkADh1EFd5VNY8gfBZuYz7sy0cq08gBSEOModgjMJYl9F+k5at4OZc//Ze9MlixFzm77RJSB
008Pp4+IE307wTIzMmgdnNaBp7+LUkm3lKVfMk2u2TX7Z1kmRccB52v2XntJ3pw0/urZhKcQC5Aw
9FER8mpRUj0Q5hzAckAzpCF9NyuGKlsbZU8/lDL/WeUz82QsYxtbB+qqHdiVl3MACGMcdpYoX2Tn
iw1vBMLjtGdHLbVENKQoAnjPGlFV9MVmyazqXHIVDrI2qh2iPDAgC6IQWyO+oY/kJRaCnTVrRibA
vVMH8XEx2XeJ5iXjdcPWS/W88yRUtDpMcSbYSDsReO7GrD0SwcasYa5uzGH+iRvuyuqCd8q0W9J/
r0WA2EUmx1SAxHexD8vW8I8qHUkasK3Hrpu+gpytXTIyJOAKCv70tI9vXNFnt44UXiTosIH1sb7T
5gqoWsxXdAflpqoUR2xbfBvj4gKukJu9NIi7hJ4RKe1+t0f5UAvqlqEJnn0bmRQ+9hJm6/DZODBy
M3NAGeCTMODj5zdThq0OvfoW8tdnsZoiPYOSwYayuc8HzhGs1tQCZQX3C+EVj7Pvn8rFfkJplp2C
uJGv4O7T02BhpcIggIoyy81Xck8f0DfbWBNI6m5nuTdHeWlaJmWwZBlHNHTnZq2fDRUvF0G87L4h
OjFqpZPfeKXEzZTiMeDVUPrlKRTJsAFqWO5RnnOPxOIzrjkRPK7nlY23i9PFniOzm/Mnw3TldZB0
9RVJogtFWlrmciuJfgJPAir5tZEW43d/nvlOGMbdlixUdooVS0G2jW3DIVsqGDlWlscvdTGWp6TP
gqsQsAtg2IJGJZ0MNrF6wMaklGuf7YXedWUqwnCpmdhHsQq9bYHOZON7vqJk54+yMyvZ8wG+tT7p
wkTRPpWl+83z4MbYDZ/LUBTfNPuRS5dwpJk9hR45DiTtCuNoBum8nTHlRFZYPOF5rzdj6psbJm4W
vZvtbqzFuoeox9nvxq9lzGTCsoibD+7JmqYEEMs1WwTiW6WyLl1L1cB2Em1JDgy5yGgdJtOkRE7V
DY18sWlRPLM9xVzGy8nBRZa8+3OtdwbDZJ7t7FtVp1+xlP3tEgOAZbj/NeXuZy7FLfoeQuY15CM9
/lCcLlOfMS6VHXaJkMoeJ1yyS930XeNJxnxgckzF9ZXrsVrApdsA5rY1x4V13UJMnJsBlUUQIqnD
KdVI0ez9JJEnH37iOxsXd9OH+c9FDtQiYevsG5+2YuSMPivN3zG0HdHilvvFwwH1rcvzM0k8xBsa
7XSo5t58Jyob44OzgInu9IKoTUx3bNqgQ8r0QGOPYiYDkFObDBfKENFX320M5XLuob91er6sdz6F
H/t7YDrZIe94/eF0vA6keROAQb1VwtFHw3TOI6y0TiY/18bdWmnBGBXweVTWuzkGLiCThEDfwbde
CYpo1n0OPhyLhGAa5L0/eW1UIAS6VSGVoUULckhQtQDhNKDcGooigbU/ZYQ1WhuLoyxcvQ7V0uNq
sDvUh7XPmDusSbIJgjlSSbAQ8PyReFRsE/37RMgK+4ZvrO7LPZ9YFvHYfgAORgdviSejsq2DPzdM
kpbZ2izTO/c9r6vAfav9Lt54lGgQMVJmuWs4dJmV35ZVX+bL+OAPH6kBXyHU3lfvo3EqULSzRWrq
vXLngfRjzL0mkC3uvFM/g70b6ty9mXMPvQpgjMYJjIgX+xipVtLb2n4UTw3GjATOw07YK8kmKKK8
lsV2cOb0eh23RDz0/R4FGdkSk2CyE1tIKtK0iEAB9Xhnl/g+UBrkd6/KqzFtUMgLjN3mAM3V1MNZ
WkG00ELf1MJ1YMmHDekgfrnjef0ZEr6+kx0WPaOQ29Gu3+sRoYLCKFaZ/nPh4yRY1fm/++OapWXe
bMx7HfDTwno6LZJSq1yQDM1sOn1poaYv/Kcq6MPdXFI09HKCnGQUUQkSdgycc6ddktWN0D/25Hvc
2Cks3HDp4fMppP6BkRD6kTfV+Jz7HYyRtk52Sx4Mu6RLjtD/zMMg5n7XqHS6m6WSIPnR8SCP8XdI
3OJT5pBA0xMLvgtXPWNAjukmM+zxXMmeYHURk4nahWMesZ+5F/kwPJFQ2e0RGh2DoWKTWGAGmXrn
hMD2xh/Ma1M18jQtyInk8FKyVoXe9GHkLJJt0cudj7dquzac57pxx7Pr6WGrPGSzLD2/W4JTFY2H
8dJm2W2gzmXdl8ciMRd0gBglV8CyaRFPg4Vtpoqm74jRjuyqVeyZl3F88eDjgl/1d9U8qF1iogwz
5tyhnxoQWhKouu11SNIAHNR5MhzK31ms5yqc0tbkxo+HhWx3Y7xMVv+9wRcZmSW13qSwg2iyfNml
SmtXV2SUmviSGDDqyLcxpjDFG86db+01qc/TgPdIy7fBrbptTJ92mpmPIVRN7R3kWbyKYai+6W5x
kJC0/S5NjFcyTH+2ijf61FlkOpRY5lLUdLgGjC37bFzMvYtSz/vCqOrtxxh+TwpJ7chb4Ieoe4yw
OdHoqfRuQneooXGn/o8ZK9jFGKzy6KVhCzx7qE4V8crRotRDXIn8rmqshyYP5msWRimVr3UKFwNj
lIbuPymrj6AZdQef77jthuY9Nhyf5JuEXqWHwmKCv7kBtkkSEEyaraFK7tTyi1j460KRjS18lAxJ
+h8n/n8ZPyPL8E2CvcC6opr4NaFucDrcWS5vbK9efhiJv9NVOBJMXXLExcHTv18v/LrZQB4CG4Aw
J9QhASuOXzYbAbrXYvEwImdLsod6eNFkZOSWeaf1FeDh06SmB6DGf2xw/p/ZIv5/1fu4bBb+9AH9
hVAZfZPqW/XPFJi/fc0/EDCIRVfLPRwFB10N66B/+Cd8tDrgABC0wllYVTb/V+njstRBfwDnZeXE
cBP8XekT/obfgS9w+J7idzrMf4GAEX+5dQGwWC4Nsm+Gtk0F+M+bk9lMW2o5LTZpI5/xd0PnGsaV
IBw8hSOv3wT+0Ng5VhSb3ttY8MLP8/i+03AH64GBhUjkz9oMHvgrCYIzn2JB1Axm/kPlt2/Un19z
3IHsz1lq5mX3Sm4zrsU++/6nS373t03Pn5ky7r/6M1gwWg6zJ/Z+vz6BtTFJDKhSUKuA5sYy91aD
MdyI1CDbXmocfZQIVBrFbkxttJX2cMNQJInSxriPZfFlZzD5lks2MJkhCwCxbMZCPVX8y3eXPWEF
Z557IjWEcz/mxp513Huzloku6PcoI4m8QlUNkaz7ogv6NJStr0ikDJEBNG/1VKzqcUbzsXPtuNWX
7fci4mVKmmjoPllrdiY4x4noDmtn+Ya578jXEbAYdjKLD2OL0Mcsi2RrdfajUeF1YajMLDixtp6E
GTNWzv1/uJ5/2RMRwso0FeMOph+P2vKfb4uhVg7QjFVfHgMCVdPFtPJHi3pSG6SFtUt/NSDy3Yy6
uoPOda785ah9gTabyr9chUpLctWV1j3AvK3EamxW+rIY3xrBmBN1kd1F8CZfeylOfStWPMSaGf1e
Lu4+ISYK/fdzKJ2jLqYjItRTPMLM5GX2ZDRpVIEKZV0x7nzRmoQNWacywyQcxN/c2L/TVfKJiviY
mM4h1ca5XpKjnautg8poMfLdv79O69PxT3tHnk/uOlR6+NQwkP9yFi9ahHbCShtiUqaiWHqnftI3
E7/62Fa3dTz9B3qDZf5l7csMcqU2oKoIcB7Zf1m5gnBuSuWj8u+CPWwahDpsD02amVneVgbZosu4
nA3MH8ypiCQmRrMNyPIYLYyIedhcFsu5GYh/IPvKfm8Mhx0b95dLhBzCNSD1oggR3sjvPfcg7TeX
eKqw2Xqx9O9Ml0m0WFVGne6mc10mpHuFVDFD4xfbJFNvXUB1JwoeO9enYI4xejyJguGe17M5qpPG
RpSAHDdLybrJ2vJMklqzlxXFH6l7/FYzP+KcxWZ2N6jmenYctatXb3RdTBn9T06SXkV0um1kWzub
DrVkrq4dfo8WJGOEWOaBShZwfbcOmTt7H8pxJLsty8gqYb80uczYGtd/wiJabR10INEixwxVYZmS
UDbUiKCp/qQPz7EYAWqTbIStTFQ/hK+AyA8lTjMDAKxGHr41hPpegrJjPzGRcFK3VoQ3kdiKJsFx
0qNssMmhgwoCHeGYpdDEWy4tW+r5h6ocghsmBkuejbFAFNkn0OAbLCys9LBMdYn51ZjsGhMUKI+e
O/IIJmqDeRRVn0/GhhTWRUKg2BZ57AGI9R7Mcs5v894nyCR4Bkj7ko91vVWB99MhGSTSLUKcTvPr
sbkkkiiGhzPMWIL960wKcawD50rU2Iqt1KL0JDBxCOrXIknJvekwS9jtUwuuCixC8xmWHWBsI2Ur
6F4HMepF4u0IvCmwrnEDb0obfEKWljuztFCTx+6btwzBdlBMMCQC9Y0ZzPaaRPXNm0q2a2QpbvgY
IMX4hLZx3Snn7Tx4NqdkK6ylPPXryF2A2yhjwlNZHZlRkw+XsZvAiPTNg5lLur6eWPqONS+hK+Yt
pohXHarj4PBUOK7DgUR8iE7Yt2ZD1x00/nWZqytZVvJgzyNq15LaXRu3Xhk8BWwaImxe77M/zZui
cR/SwXyYC9keel/fmMyjto7D5lq33rVj1jUWEjJR0dNuNNCuTWHU43FW9TtwDuNKTJKAqUR79xOJ
iTsc858o6PUpHPA1eZ3LTMEt75FBjbsyqJJtFvovCQmBuNImjtXKPU91972VoXryMxRvtcklN6xq
PtuuCtnMYY+uXGsL1QRTusFubJLhNnRKfGLaaa80VNYL3Z3DXAo6JxOXcLm4WgyRlLp+kHWRP9fG
ALQ25F21uCk7PhaCZzka2Q8uC7W7KaNmrq/aSvGMLMLZNhPOF1xF3AQ1e5xAzh2cTP5OIthmaPbN
TJ5X8MNqkXOSl4QGtlT9i5BdvnXmzDzWS6suZgMCkow8Ekir3eQgjwIHSePN8UTGQtRkBTPHoiHW
pAXIqA3MGbK1XwYCbq5F4awBXfF+sqavNrbeMgPrgED7DwAKn44YyF8raAKElX1PtBlD4bD2ZqNO
HXzY41Bi8UTecrO6x05OTiyVufqZwC881qVNd5PEJw/jG36Vrto1YLfGuBYbqB8NnQ3bfJHx14b1
S9BO1i4lZgt+x8OsyX3MiDnfO1qxEUEEu/XIPeAzS4rVX2C8JyYIfeTcI30YH71m6brz6vyhQYfL
TZjXBwoRY0Uj3HXEQu5Nw1hfhmx8cLusIQfd9xrYLH030jNmkjeznRQ7KY3uqDuW+Y5F8DTbSA+F
rhIcTmUVMQajiUc4KxvvZ1KW2W4GoHyo8eBhpCRhXICg3YMusg4r/i8iPoG8GaBz22JA+xlAchjp
6qeJxrXtPfums8z9zLSTHJ6jEEa0gHBQDZkmHcIrtrR5x54gafCHyfw42/NXgCnxKkiY1Ap3BATs
OBnwbLd+ENgmozklRAUKahsFaBTJljI2XpLVx9nnsB1kZ5w8h+82VxZRIT7XT3kcIyHZsTvDUNdT
jtItTGFiGJYxMFlKMxJG4/dMk4ptrnaQ2OMb2Wz9tqWAe5Elrk3oKr5KCEYbb90LQJpBFREMeEGF
wr7pt98LqKSXua9ewH0TxeUNGWkL7LOq4VPCd2jWnbDdaYwliumcKcWlcBfvlZTW7MTjxrbfWC1g
NUOGJsceg6D9hZQJHWUJKSKQoMlwdPF2OBNZXMLo5z2k7aO2ktuOhRYDypxEGwIbeLmTwVSFacKb
grMrrnzzhPQ1u9L+rJ8DyWE19IDLkiSr0FS6y0OlGHUYjtgiPjvHntlxl5CSakOO38WIDFJX7jAy
Z1eSUK2oCrM0apuY9M6OsHByyPaZWfCqcUloDSpqUsZRcuNU7b3iN9hQJf3soUNuRmOQ0bLML7Bo
FKlJzo6Th5m3+JE3LapVlymbLPtgH/tWe22N3iX1/TshaDl8NT8sHfgNrxqxvMGgIUzdfhHhstc2
1xNuwy7DjInqgT/Za7rvzNDgBTXNYzFz17sGVp/eYHkVxFB8GVU6G8lFWJ2aH7O/fqwzqgPfBqyF
aifex009bs3OJpBx0e7O4+R03BL/GEacXTLbqDuxxlkHNbQfVWZc+kwQFWk+j75/3am9HeyZ4ryZ
Aw952OAe6xCDDMRRzkl/a9ca0x9gI8fQZwcEz5XdLhEBvq8hdFpM4E9ebyzQBJPuWBqoodhqTLCG
GR4Oman2Usq9gpdHhiDOnxmtG3mTuJBUs4YFTnzkBnr+ZU5eApnw8Poso2tlBDxu3FKZ6g7JXJM4
WN52ZnBMGa3wXhlW1iK4k5A1ZD8rnsi5/Y5Pa/3eJMAFFs+RVpzgsZzF3gu4ZHMu35H1HQOLQqMw
K8Yr+Opmnz6D42mJghr3Z+2YT6ga7gTRBLuJGfd9zUdwnpsOqVcm3pQP4R8dTcfGzu3ORWs/4GEP
90vp2JRfptRXta3PCwLXIMdWS5BpqUCjleY+XzLy2I2O+xnI9C7JwyclNE79lHignuJyJGRxC/UY
HLqNd8PqiHfxa+ykVgCL0nCmV7dTt3k77IZKGruYfO0IrQO6Hr9xL1OaMIrPE4owZ2Y/HvYklsau
SQ03ZU14qBjVn+XULDvpuOwz78Yy/DE79LBZaYodIr8RCrl3OwYoC+fSP1lG9xpnxPT0A+OwbpOW
BA4v4toZCVYY2WfhfgTEdWTbSZqScbeGuKIqYk3L9HHNFUvdYeWJ9JfWBjUWO0cCej80mzdcy9HI
/hlMAGCd/rA4kE+qvQ3BEhHUYapoTsGAO3tboQtozPIjr/lkyU1j7VVfElFs6SKOLkESMhVInpn5
L9bbYg3mlaf1TYLwulbLg5F71yLhMCR2sSdczQxIM+5IBwtrbuaQyoM0maq6hpXFis4/O/CNwCP/
WIIVNpR6UJbgeiKLKNzmNUez4BKmtVmVqVXafuY6+NmV/rPW3tHJnYsLoMrDpEzE+xdZe882KW/z
TJihfohl/z4N8Slsk8/OSu6nlDW0QnDJnDjdTcEJ7NRdbxe3iPD3M/Hf8OOhqdQHd/L2IpUfpmwf
83Y8KivhbYsydhrAlxecBdYtRqxrFJ+fgreio9x7WfgHA3mj1x3KJt3bjTgkln8KGCSPgbgeG4x6
vXfU2HVNBOKgxt9dmyS5Yri2R4pPxtkWAiPCjkePeXqabrOxIxXP8P2D7y0f7Vw8yGxOd17eHpko
kHeZtcW+rFxy3oeOUDe3PE+QRLdm0s87jRCDwhuOXjAaT+z4TtLOGDyQhnFV6Cn+ajIOwgEYQJTo
Wu0ZpwYY++k6bXc03zyh3liF55tljbWjaoJ7ALoC2EMUu2xskyElyrWhol33sxoMELd7hcArSe4C
FbaRWQREZdXtLf7fU5NLlp/Dw0BG3NTZ10NYnMcM5Y6slk2bkHDkTFEwZF8TekBGLvW7r/VdpfgP
oacrRzj70syuSt5RCdsc1DMw6rTJ9qy9tObANiKgNDfYHKSDR7ClcbG97rVs7LdlJvgRUc3b76N3
vfCjBDln7sjxY438fWnp8T7mb+xc594YHPwsaYLXBTO+6oASJGV21a6XylOLcfQaXPXoUbBsBUlK
fpDnvBhjDevJmIqzom67zZruzZr5zmoJL5WRftmtOV2CeeG2a4L0qmnKL8wLYscyEbpd2w39fv2/
ucPUbTUZbp8EZS03Q1ji4jThFgcgPCbBXhr1TF5SAtS+umlUfF1kHaTZTOqVamOop1Gt8Iuk4T3t
wWx6Ve1sUXQs5vfCGebumCJ/GXehVXgvmUIdWANhYK7AITW14XQYlJORvgID0Ip51O2h+E4qjIpE
mJ5HncMTYvG+b42cixYzdTMr9shYZg2mSz4nTktwt0929NYbG7HzF0XOa2+3CJOy95TLuDGGQkTF
gqmkxozPiHnZy5YEDNt/6ReSBBILrsfCoiug23ecyjws44Q4aMgeXDtkJD+wzxEdDU4aoy/SQ3Ov
id0KiRUHonvKAulzkHlF9DtiFsRxeFBxle7LgB57UKwCh4W8C6H6hFO0ua5GuzzMog3dbUK3xN1K
udatK2lkuusQYHTudDvfCbzMnNG23la+8W7QNUe8CW1ENTEpBHSPeJzSbVP0pFjQe28zG61THr9R
SOnIHpMvPZQnw53PCfnCDgfRZpyQlruNR1gcBlt36FCXM9Oyint3brY0nIcgfiQ64THDGrcP2Qcj
XRreJMFGZwJKwAYUeYnwMzyINruBNP9ReOrTlw8Wqr12CplrOVeL0M9Fk+yLKTmhrKOosdMDGI2D
m6WX0lsf2zjbuSRZNUZ+8hvnZwEAbQM69D5cdai0BoCO/b9Rov537P80K/Klvn3yIWyzrm+zH/2f
AUgMk1cXwf8MTbr51v5If/6LL/lj7G//FqJ48DD3wpm1ARb/Y+wvfrMCl//BwR2CvXX1vf597M8X
oU3DweCIFbu9so//GPs74jfmJgGSeeFbeEog2v4XY3/EGb9OLtkr8NNN5hEW+NtfB+bSnzuzyiRi
jVmI3UTixzEJTHAaK1gDMhL6RVgbFSc5iwiACFA40qUhszu/c8ieQX45GAe0qrQWplUzwGPhjN7g
TTtUYouklEH312/zZPhCkaC3OXsr6gECOxgJuygHwYT4KzBEwPBYVoSI/ztMJIUXmyEf2NgraiQI
+NJlxY/Uum+2BBi+1w6nOYFhZuRDK4lN9ASGD8BEhxm9fxKIuzpnGINqENCJQCBjjohTaigomhBi
t5lumrRMjkOHEkRhIrh0KzylrtzugdE7E2/Zhz/U75AVd85OvIRh3lTVfDGYqzKU6u0pgrfxgUVv
ukvKpom3GL66V5NWFuurlpwSaLNJBnRWYAiJWc0un+US7HzLDKiH8SIcls6+g5J4Nkr5EPfmut2X
h6pCr97O1Slh6nUTwG0iTmIxfYScylkFuYUPF6GkkLMQqzhM2eG2USCZ/EuG8bdpnN+WAERpmPC2
VGTtbuAl0dYSV3vlrO4/T6PKM9dQWvSfamcX/EtZpPBJmtaNI/CKejCjruZSnX0vfE9zJ2dLTHlv
Qx3fzhCIEp8xSGCRkBTID8M0fqLq0luzEN0ncSwIGxbeCccsl5phX+cf6iEUHzYGb1bgmC1IccVY
zgUNntK6X6q7hnXGtJ8kSRpAzcMnkqncyFrsZzdsCdqYlitVtn69XzALYr9hTIEzYuuCzKCWUQiu
oyU2lpsssH8uY1htXVo2IxY3qU+Dprq4OxvGY447z58QFeJZ2Dal9RrEzkMM9ZghCVysWawu79K9
Lte9zKRhdnjLahhb6G5ylyEbykE+Fk/+mHnZnYuUGzK262Fvd+ExScd7g+u8AxL1QZDBT8/L9x5T
D9wN47Pn8g8dsynSFdUs5phs12XLV2dRjtjW6+yRz9xZ3M5Zb38IHYMvWbJbk1WC7kLwJ5I9OE0p
v6UX5LuuLp8Q21wJEDSiod5y2gDecJDdjLV+Sd38Mrb4GJrQ+kBH9NRJzG+ug8Oh4yZjSQ1gWrkE
GJf1fV246kaO6iXs0k+vSbB5hKCOoJki8Ouw3Wd4bnj/gS8jZju4SRyUBkHdue+xbwA4a0R5nLIC
spMgP3YUqza4M2ZyQNEmGI5xTisxbeKOlxUCOGJGO57P1hdU5QZDtN78lsZptlmnwXtwvyiqkMid
5sxwDjbtSVTXq2DLHn5KkM8btKAEpDJyjJhDtBeGL4zMwlmhAHOcTaaGR8/D8Jq0zH3L5Xkq3Z0m
n2KbV8N3pwne2NujAhHirljUKVuXdmXrEqAL3fFi96HGnOU0j0MDnUVqs94GKN8iTzH4acKbOjBS
GFzMYxkHZPZOK0BrDP8YydTLN+ZYOC0aRs9eapgnhpAugyX9OvjxHfmid/aK5hhCYNTW0N4UEM2i
apqew1rB1jYfM55YUOJXsufC99PIMp/s0qgwLBENHYm1PRo51EQ0gtMsH+cM8JB2bWfvOC31Yxgw
zWNvkNNTQepDK1Fk9TebgeC29zHSAOg80IgPx6Fdm2haiOAa40t1RpDzyvmaIZlxP2Y7R7s5KJRg
4SgPVjMdMC69+VIjlgq4ZZyaOY4riwdtzc8p895t02dMy1ZNZzq6OdqeRW7zojwydfPX6vy0GBYh
XG5C4TJVnIcL/NFkdhEd+87DEMNVJRYHLM8MhYX7FANRwgQyZUGKpLQto75OGf9Z9rxrzOyzmfJ3
u29i4mLNQ5D3bz1dO+ouZl5wqdcEcAoihzlOTc30YIfMjxqMmMx++3tsN80B9V53IwKylRbNTLXx
GBR5TeBvPA+kn5WNj13A+HcxNZbr/kSfab1kNg0coGrvnITl/D7OaUqLwbyEulVcuWvQnsLAf+cB
ZK6EefD86t0A8hIpNzya6OYBIxxhOsw7eHJBNKv40wNZTp1GBJ1BylJC9q/KzGc351kbnP77mAMX
ApTzszGr5bauih2IqCshYBt6ukMDid/lbhEcQKorb5ewwpMSHqdW19HkYwyTRF7sOSPjXdoyEbV7
tlzwDKilA2Kflo5bzEEgLa3hGEp+Zh1AIbKCvN17eBDSGFE3QcAWvwKjhLjjwG1dOOhTouKN0ZX1
3khzHz8aSsu5rl5a06MDRf+1XVZ+YjtM6Taf+4ah4uwidQp/2H213MVmfU2CWcniGp6+lTC7Cpfq
s/TY67pdHGUkXhy4zvw0qa71sLIO1lmG29AQa0KUgc6OySmpKHi7tv7hJ0yv1lmWFcz5wZPJ5wQ3
iR0jjxD2RpD9IAY3TpgxwlqQ83pJTaRmk8THyWjzYwY0+tSXc3epmMqir3Of/DLHOm2PbzT449kJ
yefslZ73E5THyLKqkbuMWN5mXO+3Lhuu+nJB1c2TimQ3naZ9nPK2bwXo/sHmwpdmPEelp3Ia6QJZ
uBF+ovK/pCW+/WU8JiOgomkmDXQa09cM3N8WRfMdHD/zlObB3eByEBkg49IMnq7N/KvonAfYT9s+
DZeNZyOJpami+ZXf66K3dkI00x6e+MJkT3pbPY8aPsH0TBLODeuN7/7YImMsHs0BmyP0I2K6G4PZ
Q1OyrDBq52o0Wr0PMsovHfZvocEr0ayZajj+EnAHTcBTZtut91Nel+D15TtlFBlkkCJ5qM34VsGI
3XTpEBxWzlhtWsaVs5jfCKJnvmsk0yHJZ71TrtiKJrkZXd6I/lIMX+Gqem9HcwX351exVf4wiNYj
idOLEOvGUTey9XTyrEdni28V+ByReaRzUNSTy2Yq4wVL+xjFDY4y052/TMneFHoSyyajYk1TiBtY
1LAveo5rV0+cgpPKn+MK35qIJ0Z6TZGdx5AhfsuvGOULXebkchaw8h4vFJnJcYQll65QORnYr+OK
mfu9c/jfJus/NFkWqxxoH/9zk3X9bcn+iUv7x1f80WM5v9GlIbfzMPmvNFlUKn9Iq6zfHDhJdFBe
+HvyFqKrv/dYoGltH74ShnGxquhov/7eY5m/IchyiMwgMoivdO3/qsf6tcPy0OkFmPSpC0jY8vg5
f/akF+WMuttbhZeeUVy7bpnsxNRTlFLI4QlS48ufrsy/0EAJ/qZfxCiY333Xtx0Hg7f/6w9kWjo1
LSCdTeYwKV7Ws9BK/VWTD8EklWTDqyluIxu0vWM4oIs4Hp3Iz91HMbSapi2RWzagmEKY0DSEMm3i
CYjP4lCzNV4DFsbnXa76QkYGvNUNMX4cFibjjX//h6wX5p9FNUgccS3SgvvBX7VH9uSHLiALCy/N
AoJeLALDiKNANVXB6d//KPATf/1hjue5gQ86lGS18BcFj0/FkNUNzh6XXKqeRTTitfyqQoqxT5wR
gmBL9NZSWU+dvw7SUoSvmLK8cxrP90OSObvO4TyuU+dIOq9xXToVUb7ZME87OxwfqiBEFDbMp0b0
7XmemKV5YzZ8R7VSUulMOFryBEtnw0IQvhz4+P5c2W6/H9elTJA3I+AtXnWxMXeA9mADr0ucwiON
KatNj4IC6XxQQALR6HNRzgAqJmG25mNmJ2XxmQbrJIsJu9DASDSuvPe2HtEkrysnPXbrgGtdQ4Eb
vZOGwlZGnDz7KtWYP9D+44BU8lxPHcyobAIl3N+m6bi3BtwYQYDrsTCYSNYP/dQ8mq541oX+YBf8
4da48RJY7DhVW4znIUKzne6c8r3ApfY4ZB4uUvY4O7R0r4VTf6Y9VedkwVrI7Gbm88YXPmcC6oI0
odQnjrEx3PHe7OofwYj0YZhTXA4+qsJ5so0bLeo78rt+hgTGLxavjtLDWaC1m+LjsGJ4jhQhNKqM
sSXoROFTLEgWVfF2Xml5g0mFV6xlermy9IpJd5sOiiRT9uS2TUJxwNszXbIm905sLvOD6Ev+00zQ
4RvjZhkdYleBY7LJ9i74ha4LOKyH0iZ0VK7YP3MFAIKRJ1Fu7uvnZS58LDxgA+UUpD/ZODeniYAd
7g0Qz8ZCjmePeRMcrSOna3cES0hMN1uGkmvH2GFCo+neqZVlSFaTtc9WvqHDohALfRJv+yx80euO
NMxOZjHYj3NoVx+szBknDg2oUasn5XvlKcINsPBHB+9JUSe8hI1HY8iZsWZC3Qn0DteBTQkhlXOv
yx4bpWOXe7rgMolC1gT0JF99ZuydFutrtvIgBWDIYCVEqqptV2QjCyqtkqPnJzfFwHteWS3usz70
Dk2C+TnAJ7CrSOjG5oH51F+5lJmW0AyNeIlYV7BGStDShLP8QI5g7cXKt2xW0uWkF3qOVIEIK2QV
bDMXKU4ZV2hh/KQ9cUNURzW7L4kEpcly8sFxpxTZpicufj121AtEvci0hC5nu6AtADiy54GnhZ+J
2NDg7f+wd2a9cWNpmv4rhb6ZKxpcD0lgZoCOYGwKKbRLlm4IWVKSh/u+/fp5juzKcjo7ty6guzBo
oVBZWZZDCgaXb3nf52UOEr0Qs4lKK21gAKFFn/aNvtj3jYKDWgoTWk+ZfM8UQzQZanvjNRZKrTre
6fbirbSSEkrqa0eBSD1juM0Ky71z+qXaLrrzE8uC5EuhoKZxYy5Br4CnnkKfYrNLdwkY63upMKme
AqaWLujUfqTzigAdm1BVR5M9UxfGRmAlIFeXTPZAL4A1PHosO3chFORwxfkq63U9oXNpFcsVSpF9
71SRWeNaj9rncsG1IlvdeIuqmu4QnQxdq8kFMTAECpEy1VBkvbK6NmJ7WBNGFDiTFa5LhzjsUqFo
8zTKrj2Fp01sQLUMDuUqLIozF7YAnbrHfFoxbQfTnGGEuu6x0kaBnCy/SUxCvhF8Jo/2mPjnM+ZF
giJEsyN9eAm8hgB2bZq3kkGHtBDz9CSuriJsEDSZvrUyeDjs+8QEQqzZrGUs76cqkc9e7jxlsbSO
LdPzTesMNrMQ98rqMf6GkfVgk8m8HaEBMZ2qm6NT2ymuH4J+1qOqAHXHjc96gSTVbOiF9UbcJUaZ
KkcLfVESR6qKtYKZM4UXx/OACH9kHQEWdCsIbEDD2Hbisu1LxiD9EtiNtRY98o1BHHNvMrdI4mAN
ZmLRPzfSOsP6ZAWJPo1w3s2frLq7LD3s6n1OSi4DLKTSsRdf1B21bZEM+QYJyXCeW/qlD7kEVpqx
GmtUj42FfwqQS7ZZchYca5WsCZhQr54AirWsm6wavAiNDIytnvMhyVaNmLCuTjV78CnOj9LRcEfV
WcTtZqHR1awEQz+L4I6QoKOPqHrvYdrboTUs9kOE6z02BXkjc3TRSyM/zxaPNK6K0z7Xua8lUO6X
NrPJT3PfNZ/h4oC+CY92abPBQFNXcGqDWhxMXLej3GS6nZzShXkGLjCyShxGXWyBgKQVDJ9rUAJc
hB5sZKQzQdrNL2PmvdU1xvrZUWnPkuQxoSlRcic2JLP0u9R0oKCYT0uad5vRdZegaAr3ZOYkZeW+
zaOQCGopdfQOycFYRm3LFKXZWxP7sRzII2OUAj+HTdMwO3Zy4xYSRYbW+MmFF4bl+SKkeyLSpF2n
lf8qCgWvSc3+DF1VODbvEt43HwtBT3mHTjOxkUL0GZJUQA9FoMayG90b9E3GLl3OzUW29PlphlGO
uowMOkjRxVY48n3qMaljCGRZRhbM0vcwh834thsH57w1rdMIwP3QR9lnnRy5rVDBw5GG/K8U4BXK
koROTr0zqMyXtaSjlKXrIMgarY2eR90mItZlhwwNC3XNExAajRPEsYlIfYQT4Iy5R2mIBFWmzvsw
e52i2SSlWFeTkWx9Ny133pIj0ca/uhvAUR7EMt8ZpKmu26q5HUK5d2dLHNvKQYYbB1mayxMZeCsN
3nqC7WA9SY9pmO4qd2WFYanCOcTWTz4l9gQHhMTJc8boXJxNORPFxNyo9ugFGb66iBZj6z1nTY2Q
uSVuDustk1zMQvZ4KmLk3npflteTZG4Q+8nwhNrvkPWR3/D0ZGKeNsSRYUXLeX6U07nokpuurs/B
h3RbbGlct9yMzxPbrI5TO7061YRVW3KQjczP1rYaAdtzPT6W1CZP0MTCjWFMzZblcn80xvAUtzzu
rSma+XgiwfCYkO/eNbibzlea4V2Loj+hmywOIo5dzOLjTZt202XYMJSRs4wukyxjhKcyezxmLGyV
QWVQ2cFe5QJrneahy9uN9Nkpa1b9U0pSzOQjsU5qHT5OPNkngcEgGBIozANhKYz8HfRveTG8Ln3p
UySqukgwsa9CwC25YEPaZp4ZtBr+XWTMKsJdUkYAeGmhE+ASM1oxrr0iY30e1e9eUzavczvUB6qU
fG0A/N/kKmTu0tFKU+w66ejVJaIn3H7WAg/abB+SZUq3XIgEcZTDldcxWMx9zefmxmCnSGV+kRgS
gEjG06ZgonCRGpiN2YbKQwczAFIO+AQBsqBzcybqsc+TFRHrJplI0lgQDJ/lTepuasZ8R8p9FlsZ
JcsUQkGD2F1yI65MRowh4w+2Qcu2nN36zMlwXPeyT3lMJdlxni2iN/JEEFYxsesmQlzfL3rtXfmV
KM7nZiqxBDk+q/rSOpRhxsInDU3juma7EoM7za4sLz/LBtu8LVAGYVnzm12Dy/ZgJaHxJZpSNDL2
3KDB424QQ2eZ0psS5uyXnCPyhN4hvPFElD9w7aRHwsOcy3Dxp2ODNZRbjjMf57oTB6ik6U5mqXPW
hiiTLEvHg6Ev7XpgdrElbIPntIteA5X9rV9XzXOY63Le+WUZ32N9GY5+AuUGXJsBM9SyZFCksCPx
yPcU26GLwhMRlnyaI0nFLOkirntjnnaxX3U7T1VpTO5IMWj0eXo2WzLqOTri2JVAdVss71/6Jl7W
VauFV0YVZptyIkp0vWiVBs69b+4sI7+e7Xraa0MvKMn9cth1JXfdVT/YWkAD76lcVA0awMxxPak8
9QffSubNgFS3XpUd2wUqeOv0+y2hcrb80H0K0/Idx/QsarBfxWOO6BSE2xmIu6rHSRVCCQaQ3UjI
59rJjC1aSBkInsNrVBV/AGj7MfWINGw6d9pel73wrxOZLJ3Vr7vws0lJMWDxNOmzwrpfGwZ3IL3G
Mz/CBw5Cqpiv7/p/JlB/MIFyHPsP3H3Zy5fmB3ffx9/5NoJyP0FfdLB7WQYjF9fhI/02giL63dJt
QVgroUlA6P4xgdI/4RVyfEyB0CEFrMifJ1CWi2rABpmqM8DRGR7Zf2UChfn0h5OZEYrj4YmzIWHi
jPuwzX2HoiT1x+pM0enslZz4Fe2pqmnncG1lJdL/eIq+UO3VK5Q6xQ2LRJriSBNs6C352IbJa8zC
YNPhEjkugGIObhSHJ5vq4bEG0XJjd3WDkid27qRKMxonHHeUhUkPMcakfEnHgjzo1DW+NMZY78JF
Htsmmi9cRqnEgVaFjLem1Xsni8orEAw7PrOAyR7HgUiNrZ1bZbierT5ZSCIbHfa4XvIWOdV4njFF
/lAELFcmyviLjkuSGwKJteeNi9xyFIXOaq2O9pU3uedhSKGUzq2PYHkYdn5rQK8u+dPFaeodUlYC
H31VQbpIDPxldi6HQRdBwn+rrM4RfgvmJQB/lXXt54a9IVHixbFb/VpSWKwxOg7TWQXk0d0lcewU
QKMp/ZMZkzx7ojF7j0OtuyzonPbACBDNF+G48azs2kVjz/wiwnIIzWo1WDnIfxlV2EZEEqjMGcw7
hmKqGOyEhPkZQ9IFZ87zuJjDhnrspiisz1RpKcOnsAraaLTpbhl/LPF8EiyZNgPkTcttzvkhAEGL
2d2HmdFsKi8flKTdpI/K8I+n8Z2uiW5ljJV1iQV9IDwrcs+R9A+HGKhC0DJ2WKH9P/VF8zwLtlfc
zxcU3Al9eonNXCK/2mSsoe7NEfeekbhMDf3MIWVUmtblpPNK5WjxwgufhqTI2LIsMTCOjwSmdpaF
HQMLCK2R47MBh14evrGmhqdRNwOaNE+/xpZQHbDc28qdWRovUe/AxQ0nIm/jxtovMMr2BvGPR6qk
/qHRDCQrqRUGE8MadJqjI96TSdIZEQoOkpVB/77WS5+fENmnxdXDY+J00PicjNcpJwlZgJF/WQwz
2q0lhORp9eTFbKnHABaGnDY69r8TFWi0j9yJeCnEnGFRoviT7PPJi+kOZe3iasmSI84S58rWOuM2
te+Qu/CDXEzim5SfeTvqJlpfI2GltIpaMjnWno+mthIjG87e6ChWlBSfReJKTtUaQNhZyecczGG5
9fXxSC37KlJQJpoTAdxihwfw5IVI0I1gP0usp7whsXRn9zF4QVB9BOQ+65nY9RqDrtFiS1pYyd0y
eMYV17RzNcBoONRA40g6Gk4jvLsVGNmcAEp6CK/3vBPQAHmo7XxATuGNR+Zy8a5IlmZtaJqxFibZ
jwQrQ2H1mIuMMXNj2WIIwbEwYmspRoJ5Z7GBFdFdInxnlDS07h4KmreTOgLUxWaHaorycw8ngmTj
BBdsz8SPWISWwaFbY06Y8osWm+TnWWu+eGXcHej/a7iAmblxypm8HME1jUgVrUwno+PQpem2H1B0
eBWuqMI2H8rB2YcaLqPcxZ+R1+ajAmwQPlJOL2kFyQowpFyHiV/A3TSQlUsLbqTfnvWmIO4lHOTO
8sqa8Jii3RJU2txikiKprNKNXZKUOgrO0IUKwuCrzkZS6X1YLpwI2Y0H5vXyw3ehREk9UoJV0sGM
C3sN3FhI6zO6V2lbvNJTwtX1xijQnbgKxgZLcSkLoqfZx59M5hN1krxZmnNAps/lPgHS6fzQvYJ+
q9PBaXc2jqN7vWG12ueQhFYeDpR2YAIWpeS5GBlTbWtwnePc0nhENq+fDzjUKstHFBqly7ow77VZ
AkLvfXzN7eciM4v9DDJPSqLTUhG92Yrb5Drd/Txx/lGmFLeG2RUXjUUWAQReKJ6st4/xaGOVaIR8
LIgs3dmTCLFfdCDACwiK0TB0eE9QZfWj6AKYDYcpS5qgsowbKzNsYgxM9CfUmGR/12Z5nzRJzN1u
57jK5aqlD5qP5qHMwuYy6twdlpMvTjoJcskR2luMAnoWC+/wu+CQxA2RUIuw8TwSs8UA2rnDXJPv
i9AxtlXBiMtpzf5gmbW2joDCEMI9Nu45xI3+Qpp2eyxIo01WITrdvRVNQDeSYkE7PWjafRY5wwFs
d3U2eZW8c4txeCDaoSROqaZKboY0fUzIeFYIHPep6hbtCFmsPyfTZQYyE+GkqyKgNEX0rBEzfDGr
+9qY8uPn0or3YWl4NyRd5BtVPqwzk9WEGf0E9N94aVu0XKPhtY8IEqMvFjfCeNX2oaQt7B0WNYaM
6d4Tb9gbekqSFwgzeEo9gNa+RFBH33RtmPhBl7nkKEWms3F1ws2aijmjn4wIg8bRQu82crtWCnh9
0WjnWz9N90T34IV0I53b6+LQTzcCVxReGH8sSW9O3Qu/QKSNwDs7z6sU2nEo7DNJgLKhF+Xa5gq+
5vfJNtxYM9gzVnTmhhX0k5wbLeglOLMz/wtxFLdK4GFI+GzN4KMc8/tWYoUo3dHe9SJpOZc8ihDm
E2KvE+eLeDbsglpN9Qysk4NTESZQUqXUMayYJj1q7uIeS8cVBL8vDcA9XYUlC8PYItOEZlCQbK7r
Frq6jI1yNRLHOrKoV4THB+6UnJAFChgkxJy8Y+prn5sUy6M9T6dKAd9bgnG32uS8sM7e5U325MCI
O/W+Q+zWxJkfj4Z1CaWhw7yF8rkwebxYjaeE0GI4tKBPOeGn8KaxjbBctcXi3pEVaJ0KydvqW3u8
0iaM8zbqIxTPeRhUOWfxR1f0P/3BH/QHNr0d+8nf3lA/vGTZ+9/e/te/l2338r0a+Nvf/NomUNZb
CCaJ9bH5B1tapMVf2wTxiV6P/5/FAzJchLiU8H/fVDufkOgKwZ/64D5IkPi5T7CdT2wtP2TF9oeC
+C9ogeGJ/LJL0Im4IDCIJajDbcEw1Eb8+011ZvfoLMknX/kC76MgjnCVQh08iJLQU1l6VzYUE2Ih
CbSIY7Qtk8nDyR7vFiohUtHZMyeZ020s4b3l1QhltEMlAWwhmKtqCJqp8CGEE0v3odMlNp67dEP8
hOw67SaqF30TuVW0peh9XrBWBzYKt7POWfKLuWnFZi6Yt40ztyvGE+AaWZauYpuRaZPeREXbIAQR
WHGJi8ZVw50Xf1CSMOCZ8wLcYGi1J9RSARike3aC3RNg0S9exP6iSzRnN4Qo4dIZxgVmwOEqylMH
MKKmn+GEuNDTAZRbNEYXhhq/kjF+3yzcgXOpPbrCHDe+nd4sI9O5pCDVFHwnSiOdJMK4Ue7MkZBT
LbPP3KzF27kMt/wOUGT13Dg5ae9dmGzj1lzjG7N3ZjgN9n3YO2iIItffe11LJiPiOYZ7SpcjWqjE
2ahvWlDfurncxZZ2aJD86T1SGBM1M+/Xea7sNLkiCvyE/1Ks0J62iHaHtchFSVSQy3bVBPbGDvlL
uci9DgYsGF3NWts94q1S//g7rAnCgVskvGBrVcfelk3Li+m1xoNmpcWZMXWf62441WJ0X1HRsCrp
e4paIgUh/b0DlqpXZl3U22HgkVIwxQn6KDbOygRpEGpL/6zUwPOHxDih7Ar9NXrgIvDEHAbQWjJ2
F/MLifFKK8o0HMUZAY1mlWOLxNVRgXpbyYabrVdnhwr2doD1cb804JuFkz8ZviNZd7ixA2piYHCd
Q0yYClTJscEcSelQjZEHhMhZLYcuQXcuyPdNOZvxhU95wkMOImjZUDZkBkdI5VI94HGCRlZBCAzj
yN9ovtUFQA4oWkNhrBMrqwFGF86uyrjrQ+XWAsm6f5WnZE3R/gK6zjxoaSzcdm1jvbshRIRhFjf+
wvKyaG39qqkMlilaRzyKgMPh+Tz/GTi+AxGZNuj0H4quoN/x423dlJDNHGZkjXasJrfGeAnuKvOb
itkaZ3Btzu6l0+Lui+P2iiLZxqRkaJvZJrmOqvJ9nON3wOREYWWWQX6g6v/NKQzpGct8y3sd78bZ
L2lQBQkWTPI2dRJ5e38GH1wYsnNX4QJDMcM2SXkDT9Rsmo2Jq7pZmnZdYT2/ZfcqNiBz2rWdiSxY
hqxj8QXsNhHWdFwcbgpFoyegGBIPz2u/HIhN0S/nPJnxQANIZnsS2J4a0toSqJ3mhJe9MnQDh2+3
NcACno/MFrS+r6DwltqyNRiRbZumdXH2ypRORcwulqjSeagQ35+7IhYrSwCMrZt8fCSxIqW/djZ+
bdSXnKLzmct72yGki67csTwZFs0wABb3prOKnus5Qf7NyICpYzd+Rh2NPtQjJ11yMW/bqqOPg6Ky
5w6YBdOkxRDVEz7LJe6DrEBTPsoamCXw99pxuFIH3UcrXeYnEyXtttZYIf71x/WFfG3Ktvyp+9/q
Kf9aVnMjo7j7eFL849/uypz//O63/OYL/eJ12//78SLkLCpE1i/+ZVN0JDFc9+/NfPPe9tnX3+Hb
d/7ZP/zb+8er/MHz+qvR5rcf16uXVmbyld/w+2f117/1baInSNJzCeUzDUw6CNR4Wv480SMUzOYp
LnhMey6Dw78/qQ1C+1CU6abukirgWDzev2nKLP+T50OGQ4bmebyw4f+ViZ5w9F8+q02SzhkSUxcg
bnF8DEG/fFYDfyeOfGCB2Xe4613VR+pan910qrdkRRnu+E2hiLLN3DBf0Pe26kYn1ZeSLYE9VvWq
yTTVVNf0r0wHW4DjWXeW2bV1IA360Vf9blrNEtc0PXDrLi/FR1uc0SBnqlP2Vc8ceWLvSufBV920
2Wv9ZlQdNqMhyE8jUt88r+Q2I+B17WaU3ghtceuhazrUS//Fm6T/uR7d/AJrZ83unL6+qUoXi3RN
kVxz3wuL5jPNB08v16MMVrOBvNMZYPVYsDWdycHc2WIz1ngEFzVXiNWEAY0M2Vtq6gDmFayRmkTo
aibBvAdsKTsU4mmz6Vip2UULhPVAEIl3EkTGrgw14xjUtCNm7NEzO9rrTRiyuSWb+JHNCxZZn4Xr
mSPtS2+J9EPodHaQ1Ey5xGQR+DvzAL9pelYLK503duE2bETpJ9zycc5Eux5j9+AnqKvDBlgJXJEK
NkVxFdEJtY19FPVwq0uUX4Oloj7gauW1A9zFv5mX8lAkzFclD6TQWnZDvYxQtViC0ePnvSUYBrkj
+bs0J1R66HGM9CzJh8+mhtAeQCSs7InpzQdEoywlcrFs3IkSDa/gLwMyQUzr1uUX0LOfRdS9QbXn
kNpCw5SpqAYyHC/7GGk1+kl7m86DcyOAJwdzCsfLC48WJGd2WvMGwYp5jSryhu3QnTdgHwFSZNVB
GKfNhrpnD8mHqalV8DTM+6OQphloUfG2JHI/ZzrMGb9g31/rDAuhdiVBmjoR5hCU+lFqB7Mzs8KW
PFvM7E5iqMBUjyy447NPo/Ci9h2XbELnivHtlvmdd8SKcNZPmdiUWfHqlcXuA/o0Fu6bOTQHc+73
mEkg/VvvMIufrMU+CwmznqTJKrAkKAbHB8Wkvey0dnmJWj6dpc4KTATRRZSYF6Vrn430s1i/ikBP
wJY0JJ/obP49G2lGz8wAU1Xz5cOyFhnaDiz505gUL36cPaddfV7G/gM2txdHDvYFI0BIZ2l+DpXp
lJs8yWSH14Jt/qOuy3fPI+XRxUjno5nyoryG3LB47Z2ca3ke1cTKpgAywhmgBwToeYNv2doB4ozw
fUiXuWAsUMjg88UHIDl/GRrmQHCncDkWna6zoAS5IG0XFr8rruZRJUuk+CRsXVuOnqd02Q21m8LU
CNAiV7Lw5kC3K8rPaHEzSo3pJdciUBFT/Abcl0Zei/ARTDmIZRxeKcuv9Qzc8BCbPcQBO7yviaRb
GVXSYRGaObjgZzGy+m4HKBkS77pxMLAkaehfp3nMXro3mdh0bYsbiElObqM6dzP8AUsCs3XJcTuE
uBE8k3tRLWlWagf9OEx45iJY/D14qQGpkRS71Xa2hnN/XnAEMwmkp4dkHRFnsJ7HITvWxigDFvy4
DobhHh1NtMFgLAjUKTCbKA9ZbwB6wTXW9/3GrOmCqqZx0BqACBoNyDM4dC2x3E0ZyvyGQI+QEL8x
XYCVyKs6Y8btdLy/cgTOVrmMDipTuytTgkqdCF1Fctmm3snR8w3RM1tvJLM0si6awn8yGTYDLk9s
4gWiL55bP2VZLTZdXj2ki+ZtWKgSmxCGz5ZfPIcD0n6LG66h2cFgLOkOYhdIx4wxqZ3nrK7Z8ZNk
3JfoM4h72TrI8S6TtAOHMIC8yVuT2R86ps9ebF8oOQyj4jTwjVY/nxUmalHAqLIiNZKMhOQ+79Py
xpewlNtoWU7pVEObMsPWBvjXQlTphuY4Mb7nKER+MCC/yJUmCcIVE6aqCYgL6zdDe+UWtTwrGQ2v
PMW7ahX5agaBpRvWWaeYWLGiY2EyeagAwASNImeNILQk83AUt5jOI8XXCqvojWoWUVCXimtDUbgG
xeMSInuCpYARo6UUrnDJ4l3AXAo4Yzs0DIIU2Uu3FjYf7ngxRxoYt3q+4VZ/MykeGPi729ghSHYO
nbtm9i/nZNwkJMasMkUTMzvnLrHts7gHXAPjQRAJAHuM6uLYKRrZ4Fd7rZgfY8Up83Jx0yhy2aIY
Zh4ws15RzaRyHyjOWaqIZ71mPVd5WgXh3GQHPs01cYbuPbtpHsOKmZYpehqavWmVa9jquMm9LIqx
linaWlfBXUMg5gXmCGRBMdmSpdRoQ6qdg/2FIWH0JhQC2hs55AlQt0LR3Twwb6kxKesHz45FUeAg
Q8+rDjDcEo/PuiLFsSuZAru2t0sh+sPIXUhznYswya+l4WG4QSmuoHODws9ZCkTH2OBdKjSd0xcP
Eay6oXGuFwWvs5z80pIJaGCEsvtGIe46WHdaj4IMR2bFcmY4aRpqYykjM2hg5CWw8hwFzWst/8KA
ouconJ49gGfJMixpWHdfawXdq13BHgcOnwePb4DLxzT2lt1PvE8Usg8ojQGdB4wfq86aDN7qy6AQ
f76C/aVoYFeGCwAwgQQYKyRgq7yn2Qcm0AUYiEe3XDt2jLcvbYD7KLBgoRCDZCDddcCVlPGODA7B
UUU4wEAiN7d5pB4Ows23Ti2As/C8sC1AiqUZYqaUE90Q3KjIRhnqIoMtFALRLkcsax7OR3Mpz2MF
ShTe4p1NCp7IuKMBczwn9TYFqXMm3HYbK9xiocCLjkIw5tqYrUNT7+6SpnyciuzVFur2HTkBRBCk
xSaUgnzY6da462o+smjCUWuaNyG5WpaevJSD/rj4oJIy+uXRtx/rrAPSVzYPhSS8Le3uELg8o6Nu
z4qaLrEYSa6XxZfR11ZD1fBLZvOaRrIKAF3etcutUR+reSx2lAQXoJrO+rq+z8bMR8gM2Zvsj/CY
qyWCRS46lA6+S2RWcbuoZUMhx3scRg0XJOTBjFnSxGYCy0ixD9lVJOwsQrW8yM17oZYZvptYm0wt
ODSLVceklh6Nk4rjlObJahxyYCUuGhqXLQk3VPYli1qdEGo53gsqrb7PuFOoBUuvVi0sDdqNzfZF
dtGbwTaGfoL0BrWgGdSqBpBeFTQAZYNILXISNjo+m51IrXhA/x2lWvp0av0z9vHlX+8B/5nu7hdN
4+69PL3k7+2PjeK/YAtoG0gdfm9ke8FdvH3/vv/79le+NYAO8gxCSsl+Fiq/U4kqvjWA4Bls3YHc
YBtKHkRn+PcG0Pyku7rhY/TxBR6cn9s/m8h2ZCAqehYNhhqt/oVJLUakX3V/CDl0pCH8bsoK9cOk
Nq3kjPlfs5FCQjaY4NKl1QSgbuABT3zM+UxyaxArjJ2UbHVrhbabBXUyi+r1ZLvpgdk0wEyFwlsU
FE+kA3i8Mn7WXOYrS4i5zrGB3s8Kp6eAbTHEz02tUHtzhRtFxp5NicAcFvWhdpgUnM9RmL5FAfuw
35wRdt6sJwXz63UbrF+fVaw7ZXLqOw/on6TjajOcfphhfvKmLtnnJfNmoXCB5N6PG0MaSCEi8AFz
FHh5vV+8jMBCk9ztEjE475MLNaktQG4zPxe340lL3HeYjBQwun3CZLJL7cm4mlnHHPQWYl7LJito
Go0Ixdrkyie5zRur13wA8dx5Nev1hPppNv3ssdTAqPolyaWWdVbDYFAGTcTXOgEeIqpT7h06NRPu
6xEZHWRDYA8xGZ5LBo/Aq6wnWzBX1eQrRGravLQhFWOgGKKOoy0Fw7FJ7Py+a8xwpWQScTI+Lf5w
N/TkBhYYdrwhfbHnruHXZcon2phwutRYmxkycNfNOCITSoCoSzY54X19XxytWX6GA4k8RluXPdlg
WGrAIqLrbBqdR/Ds4iAfGepyWugr7VZgxtU0BH0etT1FFuve6tzsjecmx1xSN496ZmPbruLnHHnl
yiSUZxUXBoyB6LxqeQRXmQ9CEcvUxQKVspGjzmA1H8/C3BivLEnqoE7oB4uwEmkEs4GUMpypK3te
bOf+Bp+Tid7bbQ98ZLfuOFV3S2qZKw7ziMcn37Xsers57nZcVk++RsRCO0532dRD7HS7lxra+LpA
wr+SNSP67KkzwfLhHq8b7zUbEdjm1PKz8wwSK3DU4s80H0YVL+/wHEjYv61GToKOZfwVFtjPhZk3
WzbZjiqtdOOuSiBjLMUsjnbVD1/yGolEpgIibRnnmy5D+t5eDR1BhD5jkZ2sOrxWXnfltmaLrIi1
YIfbdBjmdxH57+lgeud1Pb61NY4oDa3D2lrYUpTj8BQz78VX7yDXTiZLIetCF3uVXayToQWNpRsY
qpsBM7M7Hj1Q0SvLTc7ElJ+mTksDx8A/lYExC5ZU3oVkSOBwSPOjwTZ+WjdkLXrrNvEv6sJ+7vX4
zcJSskrRKwR2p5cPuVM6F202EhI9LfMmymOmqvl87bca5TgFSMBFH1/1bCLXUTEh/qyjTShaDXVH
fxvVTOj7QQGsSv15LOnQ9YodSChgUrByYN1AXWZMMeMoGi3PfpcVXZ/XJ3chI7QAHlm3IQGTrMMa
g0KY4FPsR/NRl1A58x6b5Fg5N3aI2qaDCV40x6YtULDY5Gg6QUnVWcwe7qbxWgDt4FeCopEv9IJz
BHHLWqjIisU4LP6Vwyg20DyOqmtlzc4qZmI6zVE/0OgUOwYON9NcuCiQw/nMg7u2HfJUHnIj2kk7
q2DmRm/pAifF76eD5goU9wJJka/pO6ruNd984WF2cLNJh6EVGsQlMvEARvfkoi4LBnTblNNJveNm
am/yQjabNk4K4litaFsJgSbfAj+QDy1cRhABOrNppjhQWE0NBIltLP1OTna71xxWNJOGK4zoRf1u
LPHarLyu4FkwJ9MB2t8YAOG21K/lb+Oqs69YJx+03jkmAsZqOdaH2SdpaSUkgpksre5w/TlHLZvu
P+7lbsZ12qb0IiCf94vBjzM9yhQcUevQHVBDNz4+Pe4YxYBpvlGWupKWMfhoiEqIDBLDIvrY6bbD
igcmAeMg1ZxuFafOZH9mWkJsvZj+QreyV0RY10sK+LYZCVErPwx/BqAE5pA+94GoRKAxvTSl9QRv
Qd/kE5I8MQy3MpLsADrWKr0sy/OZqJp1lgAtgqlTXfiK8Gn4fbgVlJJrR/E/J2YJDD6As3R0bh8Y
ClfxQiGTwU9RDFGo3vlFg9a9Fc2wd+r2i+/QuNUGfWoChHRQNFIzQa3mW3BOuSOKpt4UjACxN0bm
miv+SWv1G84rcyVd8KZyOQ2x154Xinw6mZB9ho7QGsBPr+T3oGC0N70s6jPN1x9c2pS1IynrKQje
DVAFXFTdddQgrUg1JMeQe/n8E2Z2ZHtvpeKzamTRknKXM2BSc+BCcVwjmwRKkBuDngBtRzGyMZ2w
vcjAv+YfHFhAc1HKCY/BvmAGBMnAa5DDDYDP8CTCkkV/TnjC0g9AFvQUT5LizVYzTb/QNLGtoNE2
Cks7ku+dwak1FLC2pHTdDQpiSwZvs44V2FZEBhcgNTSaLOx7Cn9L5FwUZAqJ6wmZHFg8MT1JJlNl
nQ1cm7ivIP1cZFB1+7F560nQqxRu9/+vovibIEOtUH61GGHDQk3+bW1CsVN0d+V/7pt+/4X+3KYF
afGvAGkfv9THnuf3XiN7YR3Uv0Ffs61PFl51CxU2nDT19W9/y8oi+vbHhqWE0uijEUt//fr+w1bH
6LeOwu+/wV8voX79Or/3Br5uog5v/+ffKNgsavBf7Jv+8kFAKE5r4ILs+fom6Te+PwjGJ89GxI2E
XP/4YrfEz/vuRPn1L/9n3uCf+Z5fHITXsi86tcGjnC++754M1SH9mUPwwyv84jxwTMdxCLT4+T1+
fwgg5gn1B8jiP77+uw7Bb9IC8RLpP4Is/jPngQluTLfMr++S9vK7g+B/QjlkoAb6dhroX3vc//rz
4DcPgu+5OrTDP3cu/PAq350L+ieoxGQl8VofX7+8HPxPuoXVwnDcb+cCt4z/lsvhhzfwj3sCjgv/
T14QP7zGdwfB+USL75g6696PLz7s784F5GQmMi4uvG8H4eu59y90LlgAHUBt/Jm7wm8fBOsTthlH
MPD4ehB+eDqopTvHWvf/ZZ8OlqeCu/65gyAg2eD68lw+4+9OAcP4ZHroCrAQ/8tdAEzA/um3raN9
tC0EM//xQ1F8EoaP7NBBG6m+vl5w/0IXwH9gLPt/zF3BbqMwEP2Vau9FGHCgh60URap62MOq2d07
TVBqCUhFwiH5+r7BhsXESUvnYhRFaiHPYGbGzzPj8dwBAakjGA6oM5FZQsdEAhYgT8jahJnQfeCd
JRQCy9v48o9VkTiomhMdtiUERQyTTGaojeubGiCULaZ+6LkikCSBpG3YEph7fUyNAFXflahn5dvT
ExmIQy43xnpIlGaCDkggja1fEggpRRp7Z/wwYHElPgqiCBEqzHv0K7cJECQecbGHhzgzNNE7Mgxq
xpb7EEl42EwuTEAi7PeO5ayweJRh5xftQ9W1COEa3mAfof63XEClbe4vogCuH4SjpHfy7logMdvK
ySCNsVJZitg10KUB8agUX/qsmWl5NNi76hjO7gQBxoNXjCrgTlMfYf4HLpAJ70RAZAsyzzzJTwKw
PdCd2Mn1MwReM5Q/IAeRZ2qPV8Z99hDajUkMFN8l/mKBCbFAwf9QN+SR3LtC7d+Qeyp1gY/QTw/L
blt89AxCA+kMiv+FLhqcqas3VW47N6oqDqMc9U8v6H2MlwDGbUYOQvKNWRdS/rqG1h4D+vvRmgJ3
rr3Ryd7V17Vjfm4e8LJpq63+qfp/PquioV0rTt2Jk7lNyuv4+WP52rTnsxr79Toq8/9GLjbLGBT+
Fu7NhPvrGf1fwl7lV4tzsJGvburNRMaOzaXK71/2Vb6r83F3m/kCt8OfGtWW6v5fURdnld9hp0i0
Z7WjZ2Xcdn7Bi99WFjASUjA4sYHVrp1UXDEjDBt5X73mzfbU32OnoNpzy4XWu8EcxsgmQMJF/q2K
bbWvjxa0djFyoZfvU9mItOuGC/ynPWzy2upn4xBkIzeEgFz5ZXnc3y23aleMOwZuAvK4cVv5W01r
/hh2zwUmrTxaBa1NBIkLfD2njWmvPl3fzMRfq40qLUkZPAfcPllD11VtG78hRnEb3DW+DjG3y1G3
j6W5fmZTCrpiUxZ58/gBAAD//w==</cx:binary>
              </cx:geoCache>
            </cx:geography>
          </cx:layoutPr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687160</xdr:colOff>
      <xdr:row>2</xdr:row>
      <xdr:rowOff>9523</xdr:rowOff>
    </xdr:from>
    <xdr:to>
      <xdr:col>19</xdr:col>
      <xdr:colOff>421822</xdr:colOff>
      <xdr:row>31</xdr:row>
      <xdr:rowOff>163285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Grafico 1">
              <a:extLst>
                <a:ext uri="{FF2B5EF4-FFF2-40B4-BE49-F238E27FC236}">
                  <a16:creationId xmlns:a16="http://schemas.microsoft.com/office/drawing/2014/main" id="{DDB1AFD4-A1E1-4D81-BA62-4B14BFD75D9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735160" y="377823"/>
              <a:ext cx="10345512" cy="563381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38551</xdr:colOff>
      <xdr:row>2</xdr:row>
      <xdr:rowOff>46564</xdr:rowOff>
    </xdr:from>
    <xdr:to>
      <xdr:col>29</xdr:col>
      <xdr:colOff>288921</xdr:colOff>
      <xdr:row>45</xdr:row>
      <xdr:rowOff>31749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8659288-3615-4416-8564-AD7EAB3DEB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36286</xdr:colOff>
      <xdr:row>2</xdr:row>
      <xdr:rowOff>35605</xdr:rowOff>
    </xdr:from>
    <xdr:to>
      <xdr:col>19</xdr:col>
      <xdr:colOff>556759</xdr:colOff>
      <xdr:row>42</xdr:row>
      <xdr:rowOff>79149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A6E2742-AAC0-48EF-AEF8-0B8E82046A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130174</xdr:colOff>
      <xdr:row>2</xdr:row>
      <xdr:rowOff>73024</xdr:rowOff>
    </xdr:from>
    <xdr:to>
      <xdr:col>13</xdr:col>
      <xdr:colOff>381000</xdr:colOff>
      <xdr:row>20</xdr:row>
      <xdr:rowOff>139700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C533373-91D8-45B8-95D1-4EE0E5564B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</xdr:colOff>
      <xdr:row>2</xdr:row>
      <xdr:rowOff>20637</xdr:rowOff>
    </xdr:from>
    <xdr:to>
      <xdr:col>16</xdr:col>
      <xdr:colOff>387350</xdr:colOff>
      <xdr:row>29</xdr:row>
      <xdr:rowOff>20637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0F53D21-01C1-4B7D-888D-9B737E857B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11906</xdr:colOff>
      <xdr:row>2</xdr:row>
      <xdr:rowOff>5556</xdr:rowOff>
    </xdr:from>
    <xdr:to>
      <xdr:col>10</xdr:col>
      <xdr:colOff>305593</xdr:colOff>
      <xdr:row>16</xdr:row>
      <xdr:rowOff>113506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CB0920E9-6891-A208-542D-2F9DACB126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26306</xdr:colOff>
      <xdr:row>15</xdr:row>
      <xdr:rowOff>34471</xdr:rowOff>
    </xdr:from>
    <xdr:to>
      <xdr:col>10</xdr:col>
      <xdr:colOff>134257</xdr:colOff>
      <xdr:row>34</xdr:row>
      <xdr:rowOff>155575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F16E65E-F376-484F-BA57-DA79E33801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555624</xdr:colOff>
      <xdr:row>10</xdr:row>
      <xdr:rowOff>88900</xdr:rowOff>
    </xdr:from>
    <xdr:to>
      <xdr:col>11</xdr:col>
      <xdr:colOff>3708399</xdr:colOff>
      <xdr:row>25</xdr:row>
      <xdr:rowOff>63500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F157EC5-5075-41D8-8005-016DC930FB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190500</xdr:colOff>
      <xdr:row>2</xdr:row>
      <xdr:rowOff>40822</xdr:rowOff>
    </xdr:from>
    <xdr:to>
      <xdr:col>19</xdr:col>
      <xdr:colOff>217715</xdr:colOff>
      <xdr:row>32</xdr:row>
      <xdr:rowOff>95250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3" name="Grafico 2">
              <a:extLst>
                <a:ext uri="{FF2B5EF4-FFF2-40B4-BE49-F238E27FC236}">
                  <a16:creationId xmlns:a16="http://schemas.microsoft.com/office/drawing/2014/main" id="{213A9430-AB89-4033-B5FA-2A6C2CD9DF6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626100" y="415472"/>
              <a:ext cx="9628415" cy="573132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44682</xdr:colOff>
      <xdr:row>2</xdr:row>
      <xdr:rowOff>9525</xdr:rowOff>
    </xdr:from>
    <xdr:to>
      <xdr:col>9</xdr:col>
      <xdr:colOff>1598648</xdr:colOff>
      <xdr:row>16</xdr:row>
      <xdr:rowOff>55759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B236A69-3BD4-46BC-8AD8-78297FE2D7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15240</xdr:colOff>
      <xdr:row>2</xdr:row>
      <xdr:rowOff>0</xdr:rowOff>
    </xdr:from>
    <xdr:to>
      <xdr:col>15</xdr:col>
      <xdr:colOff>106680</xdr:colOff>
      <xdr:row>23</xdr:row>
      <xdr:rowOff>167640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3E186CA-5140-4556-B403-424B9E12C7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18096</xdr:colOff>
      <xdr:row>2</xdr:row>
      <xdr:rowOff>19686</xdr:rowOff>
    </xdr:from>
    <xdr:to>
      <xdr:col>18</xdr:col>
      <xdr:colOff>532446</xdr:colOff>
      <xdr:row>27</xdr:row>
      <xdr:rowOff>150813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5453AC6-B7F2-48B4-B5C1-E8247D61E5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27215</xdr:colOff>
      <xdr:row>1</xdr:row>
      <xdr:rowOff>172358</xdr:rowOff>
    </xdr:from>
    <xdr:to>
      <xdr:col>19</xdr:col>
      <xdr:colOff>327177</xdr:colOff>
      <xdr:row>34</xdr:row>
      <xdr:rowOff>127001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31AC57C-7F3E-46FE-9D26-A6939208B1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481392</xdr:colOff>
      <xdr:row>11</xdr:row>
      <xdr:rowOff>159657</xdr:rowOff>
    </xdr:from>
    <xdr:to>
      <xdr:col>24</xdr:col>
      <xdr:colOff>94343</xdr:colOff>
      <xdr:row>17</xdr:row>
      <xdr:rowOff>158751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AE027FF5-3206-40A0-BC6E-774E6D9A7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1195160</xdr:colOff>
      <xdr:row>19</xdr:row>
      <xdr:rowOff>125186</xdr:rowOff>
    </xdr:from>
    <xdr:to>
      <xdr:col>12</xdr:col>
      <xdr:colOff>583745</xdr:colOff>
      <xdr:row>62</xdr:row>
      <xdr:rowOff>163286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E571179-F711-44B7-A8ED-EE42197FB8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117927</xdr:colOff>
      <xdr:row>31</xdr:row>
      <xdr:rowOff>63499</xdr:rowOff>
    </xdr:from>
    <xdr:to>
      <xdr:col>16</xdr:col>
      <xdr:colOff>335642</xdr:colOff>
      <xdr:row>41</xdr:row>
      <xdr:rowOff>145144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4AAFA15E-7556-4582-974D-CD1AC5D7D3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402167</xdr:colOff>
      <xdr:row>2</xdr:row>
      <xdr:rowOff>57149</xdr:rowOff>
    </xdr:from>
    <xdr:to>
      <xdr:col>17</xdr:col>
      <xdr:colOff>431800</xdr:colOff>
      <xdr:row>32</xdr:row>
      <xdr:rowOff>148165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AAA4944-3D54-40EF-B049-85672EAD80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222250</xdr:colOff>
      <xdr:row>10</xdr:row>
      <xdr:rowOff>42334</xdr:rowOff>
    </xdr:from>
    <xdr:to>
      <xdr:col>22</xdr:col>
      <xdr:colOff>52915</xdr:colOff>
      <xdr:row>14</xdr:row>
      <xdr:rowOff>34775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AC69A814-A836-4525-ADC1-5D186E106E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27216</xdr:colOff>
      <xdr:row>2</xdr:row>
      <xdr:rowOff>36286</xdr:rowOff>
    </xdr:from>
    <xdr:to>
      <xdr:col>20</xdr:col>
      <xdr:colOff>63500</xdr:colOff>
      <xdr:row>42</xdr:row>
      <xdr:rowOff>82551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98379C9-E803-43BA-8D67-787AE9EDC7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DEA9D-30E0-462E-9C90-4DDE66E35359}">
  <dimension ref="A1:E30"/>
  <sheetViews>
    <sheetView tabSelected="1" zoomScale="80" zoomScaleNormal="80" workbookViewId="0">
      <selection activeCell="A2" sqref="A2"/>
    </sheetView>
  </sheetViews>
  <sheetFormatPr defaultColWidth="8.7265625" defaultRowHeight="13" x14ac:dyDescent="0.35"/>
  <cols>
    <col min="1" max="1" width="17.81640625" style="244" bestFit="1" customWidth="1"/>
    <col min="2" max="2" width="13.7265625" style="244" bestFit="1" customWidth="1"/>
    <col min="3" max="3" width="17.7265625" style="244" customWidth="1"/>
    <col min="4" max="4" width="18" style="244" customWidth="1"/>
    <col min="5" max="5" width="10.54296875" style="244" customWidth="1"/>
    <col min="6" max="16384" width="8.7265625" style="244"/>
  </cols>
  <sheetData>
    <row r="1" spans="1:5" ht="14.5" x14ac:dyDescent="0.35">
      <c r="A1" s="244" t="s">
        <v>326</v>
      </c>
    </row>
    <row r="2" spans="1:5" x14ac:dyDescent="0.35">
      <c r="A2" s="243"/>
    </row>
    <row r="3" spans="1:5" ht="12.75" customHeight="1" x14ac:dyDescent="0.35">
      <c r="A3" s="362" t="s">
        <v>78</v>
      </c>
      <c r="B3" s="362" t="s">
        <v>317</v>
      </c>
      <c r="C3" s="362" t="s">
        <v>318</v>
      </c>
      <c r="D3" s="362" t="s">
        <v>312</v>
      </c>
      <c r="E3" s="362" t="s">
        <v>292</v>
      </c>
    </row>
    <row r="4" spans="1:5" ht="12.75" customHeight="1" x14ac:dyDescent="0.35">
      <c r="A4" s="363"/>
      <c r="B4" s="363"/>
      <c r="C4" s="363"/>
      <c r="D4" s="363"/>
      <c r="E4" s="363"/>
    </row>
    <row r="5" spans="1:5" ht="12.75" customHeight="1" x14ac:dyDescent="0.35">
      <c r="A5" s="250"/>
      <c r="B5" s="250"/>
      <c r="C5" s="250"/>
      <c r="D5" s="250"/>
      <c r="E5" s="250"/>
    </row>
    <row r="6" spans="1:5" ht="12.65" customHeight="1" x14ac:dyDescent="0.35">
      <c r="A6" s="246" t="s">
        <v>39</v>
      </c>
      <c r="B6" s="247">
        <v>32</v>
      </c>
      <c r="C6" s="247">
        <v>58</v>
      </c>
      <c r="D6" s="247">
        <v>2</v>
      </c>
      <c r="E6" s="247">
        <f t="shared" ref="E6:E25" si="0">B6+C6+D6</f>
        <v>92</v>
      </c>
    </row>
    <row r="7" spans="1:5" x14ac:dyDescent="0.35">
      <c r="A7" s="246" t="s">
        <v>36</v>
      </c>
      <c r="B7" s="247">
        <v>36</v>
      </c>
      <c r="C7" s="247">
        <v>53</v>
      </c>
      <c r="D7" s="247">
        <v>3</v>
      </c>
      <c r="E7" s="247">
        <f t="shared" si="0"/>
        <v>92</v>
      </c>
    </row>
    <row r="8" spans="1:5" x14ac:dyDescent="0.35">
      <c r="A8" s="246" t="s">
        <v>31</v>
      </c>
      <c r="B8" s="247">
        <v>24</v>
      </c>
      <c r="C8" s="247">
        <v>60</v>
      </c>
      <c r="D8" s="247">
        <v>6</v>
      </c>
      <c r="E8" s="247">
        <f t="shared" si="0"/>
        <v>90</v>
      </c>
    </row>
    <row r="9" spans="1:5" ht="14.5" x14ac:dyDescent="0.35">
      <c r="A9" s="246" t="s">
        <v>319</v>
      </c>
      <c r="B9" s="247">
        <v>34</v>
      </c>
      <c r="C9" s="247">
        <v>41</v>
      </c>
      <c r="D9" s="247">
        <v>3</v>
      </c>
      <c r="E9" s="247">
        <f t="shared" si="0"/>
        <v>78</v>
      </c>
    </row>
    <row r="10" spans="1:5" x14ac:dyDescent="0.35">
      <c r="A10" s="246" t="s">
        <v>38</v>
      </c>
      <c r="B10" s="247">
        <v>44</v>
      </c>
      <c r="C10" s="247">
        <v>30</v>
      </c>
      <c r="D10" s="247">
        <v>3</v>
      </c>
      <c r="E10" s="247">
        <f t="shared" si="0"/>
        <v>77</v>
      </c>
    </row>
    <row r="11" spans="1:5" x14ac:dyDescent="0.35">
      <c r="A11" s="246" t="s">
        <v>49</v>
      </c>
      <c r="B11" s="247">
        <v>36</v>
      </c>
      <c r="C11" s="247">
        <v>31</v>
      </c>
      <c r="D11" s="247">
        <v>3</v>
      </c>
      <c r="E11" s="247">
        <f t="shared" si="0"/>
        <v>70</v>
      </c>
    </row>
    <row r="12" spans="1:5" x14ac:dyDescent="0.35">
      <c r="A12" s="246" t="s">
        <v>42</v>
      </c>
      <c r="B12" s="247">
        <v>30</v>
      </c>
      <c r="C12" s="247">
        <v>36</v>
      </c>
      <c r="D12" s="247">
        <v>3</v>
      </c>
      <c r="E12" s="247">
        <f t="shared" si="0"/>
        <v>69</v>
      </c>
    </row>
    <row r="13" spans="1:5" x14ac:dyDescent="0.35">
      <c r="A13" s="246" t="s">
        <v>45</v>
      </c>
      <c r="B13" s="247">
        <v>30</v>
      </c>
      <c r="C13" s="247">
        <v>29</v>
      </c>
      <c r="D13" s="247">
        <v>4</v>
      </c>
      <c r="E13" s="247">
        <f t="shared" si="0"/>
        <v>63</v>
      </c>
    </row>
    <row r="14" spans="1:5" x14ac:dyDescent="0.35">
      <c r="A14" s="246" t="s">
        <v>46</v>
      </c>
      <c r="B14" s="247">
        <v>22</v>
      </c>
      <c r="C14" s="247">
        <v>38</v>
      </c>
      <c r="D14" s="247">
        <v>2</v>
      </c>
      <c r="E14" s="247">
        <f t="shared" si="0"/>
        <v>62</v>
      </c>
    </row>
    <row r="15" spans="1:5" x14ac:dyDescent="0.35">
      <c r="A15" s="246" t="s">
        <v>35</v>
      </c>
      <c r="B15" s="247">
        <v>17</v>
      </c>
      <c r="C15" s="247">
        <v>13</v>
      </c>
      <c r="D15" s="247">
        <v>18</v>
      </c>
      <c r="E15" s="247">
        <f t="shared" si="0"/>
        <v>48</v>
      </c>
    </row>
    <row r="16" spans="1:5" x14ac:dyDescent="0.35">
      <c r="A16" s="246" t="s">
        <v>50</v>
      </c>
      <c r="B16" s="247">
        <v>9</v>
      </c>
      <c r="C16" s="247">
        <v>33</v>
      </c>
      <c r="D16" s="247">
        <v>3</v>
      </c>
      <c r="E16" s="247">
        <f t="shared" si="0"/>
        <v>45</v>
      </c>
    </row>
    <row r="17" spans="1:5" x14ac:dyDescent="0.35">
      <c r="A17" s="246" t="s">
        <v>48</v>
      </c>
      <c r="B17" s="247">
        <v>21</v>
      </c>
      <c r="C17" s="247">
        <v>20</v>
      </c>
      <c r="D17" s="247">
        <v>2</v>
      </c>
      <c r="E17" s="247">
        <f t="shared" si="0"/>
        <v>43</v>
      </c>
    </row>
    <row r="18" spans="1:5" x14ac:dyDescent="0.35">
      <c r="A18" s="246" t="s">
        <v>41</v>
      </c>
      <c r="B18" s="247">
        <v>14</v>
      </c>
      <c r="C18" s="247">
        <v>21</v>
      </c>
      <c r="D18" s="247">
        <v>2</v>
      </c>
      <c r="E18" s="247">
        <f t="shared" si="0"/>
        <v>37</v>
      </c>
    </row>
    <row r="19" spans="1:5" x14ac:dyDescent="0.35">
      <c r="A19" s="246" t="s">
        <v>40</v>
      </c>
      <c r="B19" s="247">
        <v>11</v>
      </c>
      <c r="C19" s="247">
        <v>21</v>
      </c>
      <c r="D19" s="247">
        <v>2</v>
      </c>
      <c r="E19" s="247">
        <f t="shared" si="0"/>
        <v>34</v>
      </c>
    </row>
    <row r="20" spans="1:5" x14ac:dyDescent="0.35">
      <c r="A20" s="246" t="s">
        <v>157</v>
      </c>
      <c r="B20" s="247">
        <v>7</v>
      </c>
      <c r="C20" s="247">
        <v>19</v>
      </c>
      <c r="D20" s="247">
        <v>6</v>
      </c>
      <c r="E20" s="247">
        <f t="shared" si="0"/>
        <v>32</v>
      </c>
    </row>
    <row r="21" spans="1:5" x14ac:dyDescent="0.35">
      <c r="A21" s="246" t="s">
        <v>43</v>
      </c>
      <c r="B21" s="247">
        <v>10</v>
      </c>
      <c r="C21" s="247">
        <v>19</v>
      </c>
      <c r="D21" s="247">
        <v>2</v>
      </c>
      <c r="E21" s="247">
        <f t="shared" si="0"/>
        <v>31</v>
      </c>
    </row>
    <row r="22" spans="1:5" x14ac:dyDescent="0.35">
      <c r="A22" s="246" t="s">
        <v>47</v>
      </c>
      <c r="B22" s="247">
        <v>14</v>
      </c>
      <c r="C22" s="247">
        <v>6</v>
      </c>
      <c r="D22" s="247">
        <v>2</v>
      </c>
      <c r="E22" s="247">
        <f t="shared" si="0"/>
        <v>22</v>
      </c>
    </row>
    <row r="23" spans="1:5" x14ac:dyDescent="0.35">
      <c r="A23" s="246" t="s">
        <v>34</v>
      </c>
      <c r="B23" s="247">
        <v>6</v>
      </c>
      <c r="C23" s="247">
        <v>12</v>
      </c>
      <c r="D23" s="247">
        <v>2</v>
      </c>
      <c r="E23" s="247">
        <f t="shared" si="0"/>
        <v>20</v>
      </c>
    </row>
    <row r="24" spans="1:5" x14ac:dyDescent="0.35">
      <c r="A24" s="246" t="s">
        <v>44</v>
      </c>
      <c r="B24" s="247">
        <v>6</v>
      </c>
      <c r="C24" s="247">
        <v>6</v>
      </c>
      <c r="D24" s="247">
        <v>2</v>
      </c>
      <c r="E24" s="247">
        <f t="shared" si="0"/>
        <v>14</v>
      </c>
    </row>
    <row r="25" spans="1:5" x14ac:dyDescent="0.35">
      <c r="A25" s="246" t="s">
        <v>32</v>
      </c>
      <c r="B25" s="247">
        <v>4</v>
      </c>
      <c r="C25" s="247">
        <v>1</v>
      </c>
      <c r="D25" s="247">
        <v>5</v>
      </c>
      <c r="E25" s="247">
        <f t="shared" si="0"/>
        <v>10</v>
      </c>
    </row>
    <row r="26" spans="1:5" x14ac:dyDescent="0.35">
      <c r="A26" s="251" t="s">
        <v>27</v>
      </c>
      <c r="B26" s="252">
        <v>327</v>
      </c>
      <c r="C26" s="252">
        <v>530</v>
      </c>
      <c r="D26" s="252">
        <v>36</v>
      </c>
      <c r="E26" s="252">
        <v>893</v>
      </c>
    </row>
    <row r="27" spans="1:5" x14ac:dyDescent="0.35">
      <c r="A27" s="248"/>
      <c r="B27" s="249"/>
      <c r="C27" s="249"/>
      <c r="D27" s="249"/>
      <c r="E27" s="249"/>
    </row>
    <row r="28" spans="1:5" x14ac:dyDescent="0.35">
      <c r="A28" s="244" t="s">
        <v>320</v>
      </c>
      <c r="D28" s="245"/>
    </row>
    <row r="29" spans="1:5" x14ac:dyDescent="0.35">
      <c r="A29" s="244" t="s">
        <v>321</v>
      </c>
    </row>
    <row r="30" spans="1:5" x14ac:dyDescent="0.35">
      <c r="A30" s="244" t="s">
        <v>254</v>
      </c>
    </row>
  </sheetData>
  <mergeCells count="5">
    <mergeCell ref="A3:A4"/>
    <mergeCell ref="B3:B4"/>
    <mergeCell ref="C3:C4"/>
    <mergeCell ref="D3:D4"/>
    <mergeCell ref="E3:E4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4E64E-A67D-47E2-9891-F45BC2A23E5E}">
  <dimension ref="A1:K33"/>
  <sheetViews>
    <sheetView zoomScale="80" zoomScaleNormal="80" workbookViewId="0"/>
  </sheetViews>
  <sheetFormatPr defaultRowHeight="14.5" x14ac:dyDescent="0.35"/>
  <cols>
    <col min="1" max="1" width="33.453125" customWidth="1"/>
    <col min="2" max="2" width="11.54296875" customWidth="1"/>
    <col min="3" max="4" width="9.453125" bestFit="1" customWidth="1"/>
    <col min="5" max="5" width="1.7265625" customWidth="1"/>
    <col min="6" max="6" width="10.7265625" customWidth="1"/>
    <col min="7" max="7" width="10.26953125" bestFit="1" customWidth="1"/>
    <col min="8" max="8" width="2.26953125" customWidth="1"/>
    <col min="9" max="9" width="11.81640625" bestFit="1" customWidth="1"/>
    <col min="10" max="10" width="7.54296875" bestFit="1" customWidth="1"/>
    <col min="11" max="11" width="6.54296875" bestFit="1" customWidth="1"/>
  </cols>
  <sheetData>
    <row r="1" spans="1:11" x14ac:dyDescent="0.35">
      <c r="A1" t="s">
        <v>338</v>
      </c>
    </row>
    <row r="2" spans="1:11" x14ac:dyDescent="0.35">
      <c r="A2" s="200"/>
      <c r="B2" s="200"/>
      <c r="C2" s="200"/>
      <c r="D2" s="200"/>
      <c r="E2" s="200"/>
      <c r="F2" s="200"/>
      <c r="G2" s="200"/>
      <c r="H2" s="200"/>
      <c r="I2" s="200"/>
      <c r="J2" s="200"/>
      <c r="K2" s="200"/>
    </row>
    <row r="3" spans="1:11" x14ac:dyDescent="0.35">
      <c r="A3" s="367" t="s">
        <v>0</v>
      </c>
      <c r="B3" s="370" t="s">
        <v>1</v>
      </c>
      <c r="C3" s="370"/>
      <c r="D3" s="370"/>
      <c r="E3" s="370"/>
      <c r="F3" s="370"/>
      <c r="G3" s="297" t="s">
        <v>2</v>
      </c>
      <c r="H3" s="298"/>
      <c r="I3" s="370" t="s">
        <v>81</v>
      </c>
      <c r="J3" s="370"/>
      <c r="K3" s="370"/>
    </row>
    <row r="4" spans="1:11" ht="26" x14ac:dyDescent="0.35">
      <c r="A4" s="368"/>
      <c r="B4" s="299" t="s">
        <v>3</v>
      </c>
      <c r="C4" s="299" t="s">
        <v>4</v>
      </c>
      <c r="D4" s="299" t="s">
        <v>5</v>
      </c>
      <c r="E4" s="254"/>
      <c r="F4" s="300" t="s">
        <v>6</v>
      </c>
      <c r="G4" s="300" t="s">
        <v>7</v>
      </c>
      <c r="H4" s="301"/>
      <c r="I4" s="299" t="s">
        <v>3</v>
      </c>
      <c r="J4" s="299" t="s">
        <v>4</v>
      </c>
      <c r="K4" s="299" t="s">
        <v>5</v>
      </c>
    </row>
    <row r="5" spans="1:11" x14ac:dyDescent="0.35">
      <c r="A5" s="369"/>
      <c r="B5" s="371" t="s">
        <v>8</v>
      </c>
      <c r="C5" s="371"/>
      <c r="D5" s="371"/>
      <c r="E5" s="302"/>
      <c r="F5" s="371" t="s">
        <v>9</v>
      </c>
      <c r="G5" s="371"/>
      <c r="H5" s="303"/>
      <c r="I5" s="372" t="s">
        <v>9</v>
      </c>
      <c r="J5" s="372"/>
      <c r="K5" s="372"/>
    </row>
    <row r="6" spans="1:11" x14ac:dyDescent="0.35">
      <c r="A6" s="293"/>
      <c r="B6" s="294"/>
      <c r="C6" s="295"/>
      <c r="D6" s="294"/>
      <c r="E6" s="295"/>
      <c r="F6" s="295"/>
      <c r="G6" s="296"/>
      <c r="H6" s="3"/>
      <c r="I6" s="295"/>
      <c r="J6" s="295"/>
      <c r="K6" s="295"/>
    </row>
    <row r="7" spans="1:11" x14ac:dyDescent="0.35">
      <c r="A7" s="201" t="s">
        <v>10</v>
      </c>
      <c r="B7" s="202">
        <v>161326.40789999999</v>
      </c>
      <c r="C7" s="202">
        <v>909743.17090000003</v>
      </c>
      <c r="D7" s="202">
        <v>1071069.4446999999</v>
      </c>
      <c r="E7" s="202"/>
      <c r="F7" s="203">
        <v>15.062180020006691</v>
      </c>
      <c r="G7" s="204">
        <v>42.594092158782018</v>
      </c>
      <c r="H7" s="205"/>
      <c r="I7" s="204">
        <v>-13.233068908275428</v>
      </c>
      <c r="J7" s="204">
        <v>0.13054835477200266</v>
      </c>
      <c r="K7" s="204">
        <v>-2.1396529508883551</v>
      </c>
    </row>
    <row r="8" spans="1:11" x14ac:dyDescent="0.35">
      <c r="A8" s="292" t="s">
        <v>11</v>
      </c>
      <c r="B8" s="208"/>
      <c r="C8" s="208"/>
      <c r="D8" s="208"/>
      <c r="E8" s="202"/>
      <c r="F8" s="203"/>
      <c r="G8" s="204"/>
      <c r="H8" s="209"/>
      <c r="I8" s="206"/>
      <c r="J8" s="206"/>
      <c r="K8" s="206"/>
    </row>
    <row r="9" spans="1:11" x14ac:dyDescent="0.35">
      <c r="A9" s="293" t="s">
        <v>12</v>
      </c>
      <c r="B9" s="207">
        <v>48096.688599999994</v>
      </c>
      <c r="C9" s="207">
        <v>261795.53590000002</v>
      </c>
      <c r="D9" s="207">
        <v>309892.27029999997</v>
      </c>
      <c r="E9" s="202"/>
      <c r="F9" s="210">
        <v>15.52045443193489</v>
      </c>
      <c r="G9" s="206">
        <v>12.32373865744019</v>
      </c>
      <c r="H9" s="211"/>
      <c r="I9" s="206">
        <v>-18.858165631812692</v>
      </c>
      <c r="J9" s="206">
        <v>-11.688343306707214</v>
      </c>
      <c r="K9" s="206">
        <v>-12.883062776732595</v>
      </c>
    </row>
    <row r="10" spans="1:11" x14ac:dyDescent="0.35">
      <c r="A10" s="293" t="s">
        <v>13</v>
      </c>
      <c r="B10" s="207">
        <v>6671.0282999999999</v>
      </c>
      <c r="C10" s="207">
        <v>47505.955699999999</v>
      </c>
      <c r="D10" s="207">
        <v>54176.977500000001</v>
      </c>
      <c r="E10" s="202"/>
      <c r="F10" s="210">
        <v>12.313400650673065</v>
      </c>
      <c r="G10" s="206">
        <v>2.1545000503357747</v>
      </c>
      <c r="H10" s="211"/>
      <c r="I10" s="206">
        <v>23.502859094795443</v>
      </c>
      <c r="J10" s="206">
        <v>21.599671250044601</v>
      </c>
      <c r="K10" s="206">
        <v>21.830883152027226</v>
      </c>
    </row>
    <row r="11" spans="1:11" x14ac:dyDescent="0.35">
      <c r="A11" s="293" t="s">
        <v>14</v>
      </c>
      <c r="B11" s="207">
        <v>545.58479999999997</v>
      </c>
      <c r="C11" s="207">
        <v>3472.6743000000001</v>
      </c>
      <c r="D11" s="207">
        <v>4018.2426000000005</v>
      </c>
      <c r="E11" s="202"/>
      <c r="F11" s="210">
        <v>13.577696876739099</v>
      </c>
      <c r="G11" s="206">
        <v>0.15979673070468642</v>
      </c>
      <c r="H11" s="211"/>
      <c r="I11" s="206">
        <v>18.245513654096229</v>
      </c>
      <c r="J11" s="206">
        <v>2.498636371686108</v>
      </c>
      <c r="K11" s="206">
        <v>4.3859751439734431</v>
      </c>
    </row>
    <row r="12" spans="1:11" x14ac:dyDescent="0.35">
      <c r="A12" s="293" t="s">
        <v>15</v>
      </c>
      <c r="B12" s="207">
        <v>4237.5415000000003</v>
      </c>
      <c r="C12" s="207">
        <v>39566.958800000008</v>
      </c>
      <c r="D12" s="207">
        <v>43804.456299999998</v>
      </c>
      <c r="E12" s="202"/>
      <c r="F12" s="210">
        <v>9.6737680545072777</v>
      </c>
      <c r="G12" s="206">
        <v>1.7420075400714485</v>
      </c>
      <c r="H12" s="211"/>
      <c r="I12" s="206">
        <v>-32.239450245454684</v>
      </c>
      <c r="J12" s="206">
        <v>-22.547210682690064</v>
      </c>
      <c r="K12" s="206">
        <v>-23.604364386064397</v>
      </c>
    </row>
    <row r="13" spans="1:11" x14ac:dyDescent="0.35">
      <c r="A13" s="293" t="s">
        <v>16</v>
      </c>
      <c r="B13" s="207">
        <v>7411.9566000000004</v>
      </c>
      <c r="C13" s="207">
        <v>49675.543099999995</v>
      </c>
      <c r="D13" s="207">
        <v>57087.380000000005</v>
      </c>
      <c r="E13" s="202"/>
      <c r="F13" s="210">
        <v>12.9835291092357</v>
      </c>
      <c r="G13" s="206">
        <v>2.2702404002426584</v>
      </c>
      <c r="H13" s="207"/>
      <c r="I13" s="206">
        <v>-18.989609143341788</v>
      </c>
      <c r="J13" s="206">
        <v>-2.6466817726792153</v>
      </c>
      <c r="K13" s="206">
        <v>-5.1315759963423142</v>
      </c>
    </row>
    <row r="14" spans="1:11" x14ac:dyDescent="0.35">
      <c r="A14" s="293" t="s">
        <v>17</v>
      </c>
      <c r="B14" s="207">
        <v>79845.046799999996</v>
      </c>
      <c r="C14" s="207">
        <v>441867.62459999998</v>
      </c>
      <c r="D14" s="207">
        <v>521712.67879999999</v>
      </c>
      <c r="E14" s="202"/>
      <c r="F14" s="210">
        <v>15.30440988776675</v>
      </c>
      <c r="G14" s="206">
        <v>20.747373600445165</v>
      </c>
      <c r="H14" s="211"/>
      <c r="I14" s="206">
        <v>-8.4968791317196235</v>
      </c>
      <c r="J14" s="206">
        <v>12.094822831159506</v>
      </c>
      <c r="K14" s="206">
        <v>8.3627325858396837</v>
      </c>
    </row>
    <row r="15" spans="1:11" x14ac:dyDescent="0.35">
      <c r="A15" s="293" t="s">
        <v>18</v>
      </c>
      <c r="B15" s="207">
        <v>14518.561299999999</v>
      </c>
      <c r="C15" s="207">
        <v>65858.878500000006</v>
      </c>
      <c r="D15" s="207">
        <v>80377.439199999993</v>
      </c>
      <c r="E15" s="202"/>
      <c r="F15" s="210">
        <v>18.062980662862422</v>
      </c>
      <c r="G15" s="206">
        <v>3.1964351795420969</v>
      </c>
      <c r="H15" s="211"/>
      <c r="I15" s="206">
        <v>-19.922069061373801</v>
      </c>
      <c r="J15" s="206">
        <v>-10.218058910280043</v>
      </c>
      <c r="K15" s="206">
        <v>-12.141240531403156</v>
      </c>
    </row>
    <row r="16" spans="1:11" x14ac:dyDescent="0.35">
      <c r="A16" s="212"/>
      <c r="B16" s="212"/>
      <c r="C16" s="212"/>
      <c r="D16" s="213"/>
      <c r="E16" s="202"/>
      <c r="F16" s="203"/>
      <c r="G16" s="204"/>
      <c r="H16" s="212"/>
      <c r="I16" s="206"/>
      <c r="J16" s="206"/>
      <c r="K16" s="206"/>
    </row>
    <row r="17" spans="1:11" x14ac:dyDescent="0.35">
      <c r="A17" s="201" t="s">
        <v>19</v>
      </c>
      <c r="B17" s="202">
        <v>215611.7163</v>
      </c>
      <c r="C17" s="202">
        <v>573400.51160000009</v>
      </c>
      <c r="D17" s="202">
        <v>789012.2398000001</v>
      </c>
      <c r="E17" s="202"/>
      <c r="F17" s="203">
        <v>27.326789804256212</v>
      </c>
      <c r="G17" s="204">
        <v>31.377293249049238</v>
      </c>
      <c r="H17" s="214"/>
      <c r="I17" s="204">
        <v>8.5641297423922271</v>
      </c>
      <c r="J17" s="204">
        <v>8.0535783208911145</v>
      </c>
      <c r="K17" s="204">
        <v>8.1926198782820272</v>
      </c>
    </row>
    <row r="18" spans="1:11" x14ac:dyDescent="0.35">
      <c r="A18" s="201" t="s">
        <v>20</v>
      </c>
      <c r="B18" s="202">
        <v>125524.14709999999</v>
      </c>
      <c r="C18" s="202">
        <v>444474.42420000001</v>
      </c>
      <c r="D18" s="202">
        <v>569998.57129999995</v>
      </c>
      <c r="E18" s="202"/>
      <c r="F18" s="203">
        <v>22.021835390519687</v>
      </c>
      <c r="G18" s="204">
        <v>22.667598068887646</v>
      </c>
      <c r="H18" s="214"/>
      <c r="I18" s="204">
        <v>0.38157420809774517</v>
      </c>
      <c r="J18" s="204">
        <v>2.3377695759587973</v>
      </c>
      <c r="K18" s="204">
        <v>1.900461109680917</v>
      </c>
    </row>
    <row r="19" spans="1:11" x14ac:dyDescent="0.35">
      <c r="A19" s="292" t="s">
        <v>11</v>
      </c>
      <c r="B19" s="208"/>
      <c r="C19" s="208"/>
      <c r="D19" s="208"/>
      <c r="E19" s="202"/>
      <c r="F19" s="203"/>
      <c r="G19" s="204"/>
      <c r="H19" s="209"/>
      <c r="I19" s="206"/>
      <c r="J19" s="206"/>
      <c r="K19" s="206"/>
    </row>
    <row r="20" spans="1:11" x14ac:dyDescent="0.35">
      <c r="A20" s="293" t="s">
        <v>337</v>
      </c>
      <c r="B20" s="207">
        <v>6721.4349000000002</v>
      </c>
      <c r="C20" s="207">
        <v>29616.273300000001</v>
      </c>
      <c r="D20" s="207">
        <v>36337.756200000003</v>
      </c>
      <c r="E20" s="202"/>
      <c r="F20" s="210">
        <v>18.497110451745503</v>
      </c>
      <c r="G20" s="206">
        <v>1.445073187443672</v>
      </c>
      <c r="H20" s="211"/>
      <c r="I20" s="206">
        <v>-6.1391078117051343</v>
      </c>
      <c r="J20" s="206">
        <v>-8.5835371106407603</v>
      </c>
      <c r="K20" s="206">
        <v>-8.1407847146210877</v>
      </c>
    </row>
    <row r="21" spans="1:11" x14ac:dyDescent="0.35">
      <c r="A21" s="293" t="s">
        <v>21</v>
      </c>
      <c r="B21" s="207">
        <v>15376.207399999999</v>
      </c>
      <c r="C21" s="207">
        <v>51411.246000000006</v>
      </c>
      <c r="D21" s="207">
        <v>66787.377999999997</v>
      </c>
      <c r="E21" s="202"/>
      <c r="F21" s="210">
        <v>23.022624724090832</v>
      </c>
      <c r="G21" s="206">
        <v>2.6559881319107252</v>
      </c>
      <c r="H21" s="211"/>
      <c r="I21" s="206">
        <v>1.6951659733199393</v>
      </c>
      <c r="J21" s="206">
        <v>5.060082652346189</v>
      </c>
      <c r="K21" s="206">
        <v>4.26572950321615</v>
      </c>
    </row>
    <row r="22" spans="1:11" x14ac:dyDescent="0.35">
      <c r="A22" s="293" t="s">
        <v>22</v>
      </c>
      <c r="B22" s="207">
        <v>5638.2294999999995</v>
      </c>
      <c r="C22" s="207">
        <v>25663.431499999999</v>
      </c>
      <c r="D22" s="207">
        <v>31301.678</v>
      </c>
      <c r="E22" s="202"/>
      <c r="F22" s="210">
        <v>18.012547122873091</v>
      </c>
      <c r="G22" s="206">
        <v>1.244799358299274</v>
      </c>
      <c r="H22" s="211"/>
      <c r="I22" s="206">
        <v>-10.487385712539368</v>
      </c>
      <c r="J22" s="206">
        <v>-3.9108898286839624</v>
      </c>
      <c r="K22" s="206">
        <v>-5.1656963228873334</v>
      </c>
    </row>
    <row r="23" spans="1:11" x14ac:dyDescent="0.35">
      <c r="A23" s="293" t="s">
        <v>23</v>
      </c>
      <c r="B23" s="207">
        <v>67810.061999999991</v>
      </c>
      <c r="C23" s="207">
        <v>221140.64790000001</v>
      </c>
      <c r="D23" s="207">
        <v>288950.7415</v>
      </c>
      <c r="E23" s="202"/>
      <c r="F23" s="210">
        <v>23.467689215118344</v>
      </c>
      <c r="G23" s="206">
        <v>11.490939801990788</v>
      </c>
      <c r="H23" s="211"/>
      <c r="I23" s="206">
        <v>5.9942118241038385</v>
      </c>
      <c r="J23" s="206">
        <v>2.4792395575193598</v>
      </c>
      <c r="K23" s="206">
        <v>3.2830343208695969</v>
      </c>
    </row>
    <row r="24" spans="1:11" x14ac:dyDescent="0.35">
      <c r="A24" s="293" t="s">
        <v>24</v>
      </c>
      <c r="B24" s="207">
        <v>27673.533299999999</v>
      </c>
      <c r="C24" s="207">
        <v>104767.40549999999</v>
      </c>
      <c r="D24" s="207">
        <v>132440.9804</v>
      </c>
      <c r="E24" s="202"/>
      <c r="F24" s="210">
        <v>20.89499278578279</v>
      </c>
      <c r="G24" s="206">
        <v>5.2668884848424646</v>
      </c>
      <c r="H24" s="211"/>
      <c r="I24" s="206">
        <v>-8.0041364596187403</v>
      </c>
      <c r="J24" s="206">
        <v>1.7897103861886656</v>
      </c>
      <c r="K24" s="206">
        <v>-0.42526629956045597</v>
      </c>
    </row>
    <row r="25" spans="1:11" x14ac:dyDescent="0.35">
      <c r="A25" s="293" t="s">
        <v>25</v>
      </c>
      <c r="B25" s="207">
        <v>2304.6799999999998</v>
      </c>
      <c r="C25" s="207">
        <v>11875.42</v>
      </c>
      <c r="D25" s="207">
        <v>14180.1085</v>
      </c>
      <c r="E25" s="202"/>
      <c r="F25" s="210">
        <v>16.25290807894735</v>
      </c>
      <c r="G25" s="206">
        <v>0.56391193984597499</v>
      </c>
      <c r="H25" s="205"/>
      <c r="I25" s="206">
        <v>-4.4022548438076878</v>
      </c>
      <c r="J25" s="206">
        <v>56.979075924954095</v>
      </c>
      <c r="K25" s="206">
        <v>42.145452258459429</v>
      </c>
    </row>
    <row r="26" spans="1:11" x14ac:dyDescent="0.35">
      <c r="A26" s="212"/>
      <c r="B26" s="2"/>
      <c r="C26" s="212"/>
      <c r="D26" s="212"/>
      <c r="E26" s="202"/>
      <c r="F26" s="203"/>
      <c r="G26" s="204"/>
      <c r="H26" s="212"/>
      <c r="I26" s="206"/>
      <c r="J26" s="206"/>
      <c r="K26" s="206"/>
    </row>
    <row r="27" spans="1:11" x14ac:dyDescent="0.35">
      <c r="A27" s="201" t="s">
        <v>26</v>
      </c>
      <c r="B27" s="202">
        <v>18958.4869</v>
      </c>
      <c r="C27" s="202">
        <v>65557.459400000007</v>
      </c>
      <c r="D27" s="202">
        <v>84515.924199999994</v>
      </c>
      <c r="E27" s="202"/>
      <c r="F27" s="203">
        <v>22.431851842661388</v>
      </c>
      <c r="G27" s="204">
        <v>3.3610136878358428</v>
      </c>
      <c r="H27" s="205"/>
      <c r="I27" s="204">
        <v>0.76165574817779891</v>
      </c>
      <c r="J27" s="204">
        <v>21.217755724183064</v>
      </c>
      <c r="K27" s="204">
        <v>15.937949760489465</v>
      </c>
    </row>
    <row r="28" spans="1:11" x14ac:dyDescent="0.35">
      <c r="A28" s="201" t="s">
        <v>27</v>
      </c>
      <c r="B28" s="215">
        <v>521420.75819999992</v>
      </c>
      <c r="C28" s="216">
        <v>1993175.5661000002</v>
      </c>
      <c r="D28" s="202">
        <v>2514596.2513000001</v>
      </c>
      <c r="E28" s="202"/>
      <c r="F28" s="203">
        <v>20.735764555858022</v>
      </c>
      <c r="G28" s="204">
        <v>100</v>
      </c>
      <c r="H28" s="214"/>
      <c r="I28" s="204">
        <v>-1.3201032274171225</v>
      </c>
      <c r="J28" s="204">
        <v>3.4006560264073822</v>
      </c>
      <c r="K28" s="204">
        <v>2.3850260979531983</v>
      </c>
    </row>
    <row r="29" spans="1:11" x14ac:dyDescent="0.35">
      <c r="A29" s="217"/>
      <c r="B29" s="218"/>
      <c r="C29" s="219"/>
      <c r="D29" s="219"/>
      <c r="E29" s="219"/>
      <c r="F29" s="219"/>
      <c r="G29" s="219"/>
      <c r="H29" s="220"/>
      <c r="I29" s="221"/>
      <c r="J29" s="221"/>
      <c r="K29" s="221"/>
    </row>
    <row r="30" spans="1:11" x14ac:dyDescent="0.35">
      <c r="A30" s="222"/>
      <c r="B30" s="223"/>
      <c r="C30" s="223"/>
      <c r="D30" s="224"/>
      <c r="E30" s="223"/>
      <c r="F30" s="223"/>
      <c r="G30" s="223"/>
      <c r="H30" s="223"/>
      <c r="I30" s="212"/>
      <c r="J30" s="212"/>
      <c r="K30" s="212"/>
    </row>
    <row r="31" spans="1:11" ht="15" x14ac:dyDescent="0.35">
      <c r="A31" s="222" t="s">
        <v>316</v>
      </c>
      <c r="B31" s="223"/>
      <c r="C31" s="223"/>
      <c r="D31" s="225"/>
      <c r="E31" s="225"/>
      <c r="F31" s="225"/>
      <c r="J31" s="212"/>
      <c r="K31" s="212"/>
    </row>
    <row r="32" spans="1:11" x14ac:dyDescent="0.35">
      <c r="A32" s="222"/>
      <c r="B32" s="223"/>
      <c r="C32" s="223"/>
      <c r="D32" s="225"/>
      <c r="E32" s="225"/>
      <c r="F32" s="225"/>
      <c r="J32" s="212"/>
      <c r="K32" s="212"/>
    </row>
    <row r="33" spans="1:11" x14ac:dyDescent="0.35">
      <c r="A33" s="226" t="s">
        <v>28</v>
      </c>
      <c r="B33" s="213"/>
      <c r="C33" s="212"/>
      <c r="D33" s="213"/>
      <c r="E33" s="212"/>
      <c r="F33" s="212"/>
      <c r="J33" s="212"/>
      <c r="K33" s="212"/>
    </row>
  </sheetData>
  <mergeCells count="6">
    <mergeCell ref="A3:A5"/>
    <mergeCell ref="B3:F3"/>
    <mergeCell ref="I3:K3"/>
    <mergeCell ref="B5:D5"/>
    <mergeCell ref="F5:G5"/>
    <mergeCell ref="I5:K5"/>
  </mergeCells>
  <pageMargins left="0.7" right="0.7" top="0.75" bottom="0.75" header="0.3" footer="0.3"/>
  <pageSetup paperSize="9"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7B99C-0A95-4CEE-96B3-55B012504625}">
  <dimension ref="A1:E19"/>
  <sheetViews>
    <sheetView zoomScale="80" zoomScaleNormal="80" workbookViewId="0">
      <selection activeCell="A2" sqref="A2"/>
    </sheetView>
  </sheetViews>
  <sheetFormatPr defaultRowHeight="14.5" x14ac:dyDescent="0.35"/>
  <cols>
    <col min="1" max="1" width="19.7265625" customWidth="1"/>
    <col min="2" max="2" width="14.1796875" customWidth="1"/>
    <col min="3" max="3" width="14.54296875" customWidth="1"/>
    <col min="4" max="4" width="14.7265625" customWidth="1"/>
    <col min="5" max="5" width="12.26953125" customWidth="1"/>
  </cols>
  <sheetData>
    <row r="1" spans="1:5" x14ac:dyDescent="0.35">
      <c r="A1" t="s">
        <v>340</v>
      </c>
    </row>
    <row r="2" spans="1:5" x14ac:dyDescent="0.35">
      <c r="A2" s="200"/>
      <c r="B2" s="200"/>
      <c r="C2" s="200"/>
      <c r="D2" s="200"/>
      <c r="E2" s="200"/>
    </row>
    <row r="3" spans="1:5" ht="45.75" customHeight="1" x14ac:dyDescent="0.35">
      <c r="A3" s="304"/>
      <c r="B3" s="304" t="s">
        <v>341</v>
      </c>
      <c r="C3" s="304" t="s">
        <v>58</v>
      </c>
      <c r="D3" s="304" t="s">
        <v>59</v>
      </c>
      <c r="E3" s="304" t="s">
        <v>60</v>
      </c>
    </row>
    <row r="4" spans="1:5" ht="13.5" customHeight="1" x14ac:dyDescent="0.35">
      <c r="B4" s="309"/>
      <c r="C4" s="309"/>
      <c r="D4" s="309"/>
      <c r="E4" s="309"/>
    </row>
    <row r="5" spans="1:5" x14ac:dyDescent="0.35">
      <c r="A5" s="9" t="s">
        <v>61</v>
      </c>
      <c r="B5" s="54">
        <v>485536</v>
      </c>
      <c r="C5" s="305">
        <v>3.4497011793030712</v>
      </c>
      <c r="D5" s="306">
        <v>8.4704112354509018</v>
      </c>
      <c r="E5" s="213">
        <v>388428.80000000005</v>
      </c>
    </row>
    <row r="6" spans="1:5" x14ac:dyDescent="0.35">
      <c r="A6" s="9" t="s">
        <v>62</v>
      </c>
      <c r="B6" s="54">
        <v>566096</v>
      </c>
      <c r="C6" s="305">
        <v>5.0756286299236573</v>
      </c>
      <c r="D6" s="306">
        <v>8.0565399186512856</v>
      </c>
      <c r="E6" s="213">
        <v>84914.4</v>
      </c>
    </row>
    <row r="7" spans="1:5" x14ac:dyDescent="0.35">
      <c r="A7" s="9" t="s">
        <v>63</v>
      </c>
      <c r="B7" s="54">
        <v>55327</v>
      </c>
      <c r="C7" s="305">
        <v>1.3482075800040298</v>
      </c>
      <c r="D7" s="306">
        <v>0.66057964380254219</v>
      </c>
      <c r="E7" s="213">
        <v>16598.099999999999</v>
      </c>
    </row>
    <row r="8" spans="1:5" x14ac:dyDescent="0.35">
      <c r="A8" s="9" t="s">
        <v>64</v>
      </c>
      <c r="B8" s="54">
        <v>105095</v>
      </c>
      <c r="C8" s="305">
        <v>6.3413202736066694</v>
      </c>
      <c r="D8" s="306">
        <v>10.702182086281411</v>
      </c>
      <c r="E8" s="213">
        <v>15764.25</v>
      </c>
    </row>
    <row r="9" spans="1:5" x14ac:dyDescent="0.35">
      <c r="A9" s="9" t="s">
        <v>65</v>
      </c>
      <c r="B9" s="307">
        <v>29712</v>
      </c>
      <c r="C9" s="305">
        <v>16.212304924316502</v>
      </c>
      <c r="D9" s="306">
        <v>18.032189935183162</v>
      </c>
      <c r="E9" s="213">
        <v>29712</v>
      </c>
    </row>
    <row r="10" spans="1:5" x14ac:dyDescent="0.35">
      <c r="A10" s="9" t="s">
        <v>66</v>
      </c>
      <c r="B10" s="307">
        <v>5940980</v>
      </c>
      <c r="C10" s="305">
        <v>-12.75316316740714</v>
      </c>
      <c r="D10" s="306">
        <v>3.7594127697753179</v>
      </c>
      <c r="E10" s="213">
        <v>59409.8</v>
      </c>
    </row>
    <row r="11" spans="1:5" x14ac:dyDescent="0.35">
      <c r="A11" s="9" t="s">
        <v>67</v>
      </c>
      <c r="B11" s="54">
        <v>216609</v>
      </c>
      <c r="C11" s="305">
        <v>-0.23121813266025215</v>
      </c>
      <c r="D11" s="310" t="s">
        <v>339</v>
      </c>
      <c r="E11" s="310" t="s">
        <v>339</v>
      </c>
    </row>
    <row r="12" spans="1:5" x14ac:dyDescent="0.35">
      <c r="A12" s="308"/>
      <c r="B12" s="308"/>
      <c r="C12" s="308"/>
      <c r="D12" s="308"/>
      <c r="E12" s="308"/>
    </row>
    <row r="14" spans="1:5" ht="15" x14ac:dyDescent="0.35">
      <c r="A14" s="9" t="s">
        <v>68</v>
      </c>
    </row>
    <row r="15" spans="1:5" ht="15" x14ac:dyDescent="0.35">
      <c r="A15" s="9" t="s">
        <v>69</v>
      </c>
    </row>
    <row r="16" spans="1:5" x14ac:dyDescent="0.35">
      <c r="A16" s="9" t="s">
        <v>70</v>
      </c>
    </row>
    <row r="17" spans="1:5" x14ac:dyDescent="0.35">
      <c r="A17" s="9"/>
    </row>
    <row r="18" spans="1:5" x14ac:dyDescent="0.35">
      <c r="A18" s="9" t="s">
        <v>71</v>
      </c>
    </row>
    <row r="19" spans="1:5" x14ac:dyDescent="0.35">
      <c r="E19" s="54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36B77-75CA-4053-883D-B0A90559A2AC}">
  <dimension ref="A1:C19"/>
  <sheetViews>
    <sheetView zoomScale="80" zoomScaleNormal="80" workbookViewId="0">
      <selection activeCell="A2" sqref="A2"/>
    </sheetView>
  </sheetViews>
  <sheetFormatPr defaultRowHeight="14.5" x14ac:dyDescent="0.35"/>
  <cols>
    <col min="1" max="1" width="30.81640625" customWidth="1"/>
  </cols>
  <sheetData>
    <row r="1" spans="1:3" x14ac:dyDescent="0.35">
      <c r="A1" t="s">
        <v>297</v>
      </c>
      <c r="B1" s="67"/>
    </row>
    <row r="2" spans="1:3" x14ac:dyDescent="0.35">
      <c r="B2" s="67"/>
    </row>
    <row r="3" spans="1:3" x14ac:dyDescent="0.35">
      <c r="A3" s="199"/>
      <c r="B3" s="373" t="s">
        <v>79</v>
      </c>
      <c r="C3" s="373"/>
    </row>
    <row r="4" spans="1:3" x14ac:dyDescent="0.35">
      <c r="A4" s="200" t="s">
        <v>78</v>
      </c>
      <c r="B4" s="311" t="s">
        <v>76</v>
      </c>
      <c r="C4" s="311" t="s">
        <v>9</v>
      </c>
    </row>
    <row r="5" spans="1:3" x14ac:dyDescent="0.35">
      <c r="B5" s="309"/>
      <c r="C5" s="309"/>
    </row>
    <row r="6" spans="1:3" x14ac:dyDescent="0.35">
      <c r="A6" t="s">
        <v>33</v>
      </c>
      <c r="B6" s="67">
        <v>2</v>
      </c>
      <c r="C6" s="124">
        <f>B6/B$17*100</f>
        <v>3.125</v>
      </c>
    </row>
    <row r="7" spans="1:3" x14ac:dyDescent="0.35">
      <c r="A7" t="s">
        <v>34</v>
      </c>
      <c r="B7" s="67">
        <v>1</v>
      </c>
      <c r="C7" s="124">
        <f t="shared" ref="C7:C17" si="0">B7/B$17*100</f>
        <v>1.5625</v>
      </c>
    </row>
    <row r="8" spans="1:3" x14ac:dyDescent="0.35">
      <c r="A8" t="s">
        <v>35</v>
      </c>
      <c r="B8" s="67">
        <v>1</v>
      </c>
      <c r="C8" s="124">
        <f t="shared" si="0"/>
        <v>1.5625</v>
      </c>
    </row>
    <row r="9" spans="1:3" x14ac:dyDescent="0.35">
      <c r="A9" t="s">
        <v>36</v>
      </c>
      <c r="B9" s="67">
        <v>27</v>
      </c>
      <c r="C9" s="124">
        <f t="shared" si="0"/>
        <v>42.1875</v>
      </c>
    </row>
    <row r="10" spans="1:3" x14ac:dyDescent="0.35">
      <c r="A10" t="s">
        <v>157</v>
      </c>
      <c r="B10" s="67">
        <v>3</v>
      </c>
      <c r="C10" s="124">
        <f t="shared" si="0"/>
        <v>4.6875</v>
      </c>
    </row>
    <row r="11" spans="1:3" x14ac:dyDescent="0.35">
      <c r="A11" t="s">
        <v>38</v>
      </c>
      <c r="B11" s="67">
        <v>19</v>
      </c>
      <c r="C11" s="124">
        <f t="shared" si="0"/>
        <v>29.6875</v>
      </c>
    </row>
    <row r="12" spans="1:3" x14ac:dyDescent="0.35">
      <c r="A12" t="s">
        <v>45</v>
      </c>
      <c r="B12" s="67">
        <v>1</v>
      </c>
      <c r="C12" s="124">
        <f t="shared" si="0"/>
        <v>1.5625</v>
      </c>
    </row>
    <row r="13" spans="1:3" x14ac:dyDescent="0.35">
      <c r="A13" t="s">
        <v>46</v>
      </c>
      <c r="B13" s="67">
        <v>5</v>
      </c>
      <c r="C13" s="124">
        <f t="shared" si="0"/>
        <v>7.8125</v>
      </c>
    </row>
    <row r="14" spans="1:3" x14ac:dyDescent="0.35">
      <c r="A14" t="s">
        <v>48</v>
      </c>
      <c r="B14" s="67">
        <v>1</v>
      </c>
      <c r="C14" s="124">
        <f t="shared" si="0"/>
        <v>1.5625</v>
      </c>
    </row>
    <row r="15" spans="1:3" x14ac:dyDescent="0.35">
      <c r="A15" t="s">
        <v>49</v>
      </c>
      <c r="B15" s="67">
        <v>1</v>
      </c>
      <c r="C15" s="124">
        <f t="shared" si="0"/>
        <v>1.5625</v>
      </c>
    </row>
    <row r="16" spans="1:3" x14ac:dyDescent="0.35">
      <c r="A16" t="s">
        <v>50</v>
      </c>
      <c r="B16" s="67">
        <v>3</v>
      </c>
      <c r="C16" s="124">
        <f t="shared" si="0"/>
        <v>4.6875</v>
      </c>
    </row>
    <row r="17" spans="1:3" x14ac:dyDescent="0.35">
      <c r="A17" s="291" t="s">
        <v>51</v>
      </c>
      <c r="B17" s="312">
        <f>SUM(B6:B16)</f>
        <v>64</v>
      </c>
      <c r="C17" s="313">
        <f t="shared" si="0"/>
        <v>100</v>
      </c>
    </row>
    <row r="18" spans="1:3" x14ac:dyDescent="0.35">
      <c r="B18" s="67"/>
    </row>
    <row r="19" spans="1:3" x14ac:dyDescent="0.35">
      <c r="A19" t="s">
        <v>80</v>
      </c>
    </row>
  </sheetData>
  <mergeCells count="1">
    <mergeCell ref="B3:C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0DF9E-0ED9-4B0C-B636-18F7A402387F}">
  <sheetPr>
    <pageSetUpPr fitToPage="1"/>
  </sheetPr>
  <dimension ref="A1:M44"/>
  <sheetViews>
    <sheetView zoomScale="80" zoomScaleNormal="80" workbookViewId="0">
      <selection activeCell="A2" sqref="A2"/>
    </sheetView>
  </sheetViews>
  <sheetFormatPr defaultRowHeight="14.5" x14ac:dyDescent="0.35"/>
  <cols>
    <col min="1" max="1" width="20.26953125" customWidth="1"/>
    <col min="3" max="3" width="10.81640625" customWidth="1"/>
    <col min="4" max="4" width="2" customWidth="1"/>
    <col min="6" max="6" width="13.26953125" customWidth="1"/>
    <col min="7" max="7" width="1.7265625" customWidth="1"/>
    <col min="9" max="9" width="11.453125" customWidth="1"/>
    <col min="10" max="10" width="1.7265625" customWidth="1"/>
    <col min="11" max="11" width="10.81640625" bestFit="1" customWidth="1"/>
    <col min="12" max="12" width="13" customWidth="1"/>
  </cols>
  <sheetData>
    <row r="1" spans="1:13" x14ac:dyDescent="0.35">
      <c r="A1" s="8" t="s">
        <v>342</v>
      </c>
    </row>
    <row r="2" spans="1:13" x14ac:dyDescent="0.35">
      <c r="A2" s="200"/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</row>
    <row r="3" spans="1:13" x14ac:dyDescent="0.35">
      <c r="A3" s="223"/>
      <c r="B3" s="374" t="s">
        <v>72</v>
      </c>
      <c r="C3" s="374"/>
      <c r="D3" s="374"/>
      <c r="E3" s="374"/>
      <c r="F3" s="374"/>
      <c r="G3" s="374"/>
      <c r="H3" s="374"/>
      <c r="I3" s="374"/>
      <c r="J3" s="374"/>
      <c r="K3" s="374"/>
      <c r="L3" s="374"/>
    </row>
    <row r="4" spans="1:13" ht="33.75" customHeight="1" x14ac:dyDescent="0.35">
      <c r="A4" s="282"/>
      <c r="B4" s="366" t="s">
        <v>73</v>
      </c>
      <c r="C4" s="366"/>
      <c r="D4" s="284"/>
      <c r="E4" s="366" t="s">
        <v>74</v>
      </c>
      <c r="F4" s="366"/>
      <c r="G4" s="284"/>
      <c r="H4" s="366" t="s">
        <v>75</v>
      </c>
      <c r="I4" s="366"/>
      <c r="J4" s="284"/>
      <c r="K4" s="366" t="s">
        <v>343</v>
      </c>
      <c r="L4" s="366"/>
    </row>
    <row r="5" spans="1:13" s="5" customFormat="1" ht="27.75" customHeight="1" x14ac:dyDescent="0.35">
      <c r="A5" s="314"/>
      <c r="B5" s="315" t="s">
        <v>76</v>
      </c>
      <c r="C5" s="316" t="s">
        <v>29</v>
      </c>
      <c r="D5" s="316"/>
      <c r="E5" s="315" t="s">
        <v>76</v>
      </c>
      <c r="F5" s="316" t="s">
        <v>29</v>
      </c>
      <c r="G5" s="316"/>
      <c r="H5" s="315" t="s">
        <v>76</v>
      </c>
      <c r="I5" s="316" t="s">
        <v>29</v>
      </c>
      <c r="J5" s="316"/>
      <c r="K5" s="315" t="s">
        <v>76</v>
      </c>
      <c r="L5" s="316" t="s">
        <v>29</v>
      </c>
    </row>
    <row r="6" spans="1:13" x14ac:dyDescent="0.35">
      <c r="A6" s="13"/>
      <c r="B6" s="4"/>
      <c r="C6" s="4"/>
      <c r="D6" s="4"/>
      <c r="E6" s="4"/>
      <c r="F6" s="4"/>
      <c r="G6" s="4"/>
      <c r="H6" s="4"/>
      <c r="I6" s="4"/>
      <c r="J6" s="4"/>
      <c r="K6" s="4"/>
      <c r="L6" s="4"/>
    </row>
    <row r="7" spans="1:13" x14ac:dyDescent="0.35">
      <c r="A7" t="s">
        <v>31</v>
      </c>
      <c r="B7" s="54">
        <v>2033</v>
      </c>
      <c r="C7" s="6">
        <v>-0.34313725490196079</v>
      </c>
      <c r="D7" s="6"/>
      <c r="E7">
        <v>696</v>
      </c>
      <c r="F7" s="6">
        <v>-0.42918454935622319</v>
      </c>
      <c r="G7" s="11"/>
      <c r="H7">
        <v>586</v>
      </c>
      <c r="I7" s="6">
        <v>-1.8425460636515913</v>
      </c>
      <c r="K7" s="12">
        <v>3377</v>
      </c>
      <c r="L7" s="6">
        <v>0.95665171898355761</v>
      </c>
      <c r="M7" s="54"/>
    </row>
    <row r="8" spans="1:13" x14ac:dyDescent="0.35">
      <c r="A8" t="s">
        <v>32</v>
      </c>
      <c r="B8">
        <v>484</v>
      </c>
      <c r="C8" s="346">
        <v>1761.5384615384617</v>
      </c>
      <c r="D8" s="6"/>
      <c r="E8">
        <v>12</v>
      </c>
      <c r="F8" s="6">
        <v>-7.6923076923076925</v>
      </c>
      <c r="G8" s="11"/>
      <c r="H8">
        <v>8</v>
      </c>
      <c r="I8" s="6">
        <v>0</v>
      </c>
      <c r="K8" s="12">
        <v>504</v>
      </c>
      <c r="L8" s="6">
        <v>600</v>
      </c>
    </row>
    <row r="9" spans="1:13" x14ac:dyDescent="0.35">
      <c r="A9" t="s">
        <v>33</v>
      </c>
      <c r="B9" s="54">
        <v>1316</v>
      </c>
      <c r="C9" s="6">
        <v>-8.8011088011087999</v>
      </c>
      <c r="D9" s="6"/>
      <c r="E9">
        <v>539</v>
      </c>
      <c r="F9" s="6">
        <v>-2.1778584392014517</v>
      </c>
      <c r="G9" s="11"/>
      <c r="H9" s="54">
        <v>1077</v>
      </c>
      <c r="I9" s="6">
        <v>-0.82872928176795579</v>
      </c>
      <c r="K9" s="12">
        <v>3057</v>
      </c>
      <c r="L9" s="6">
        <v>-0.81116158338741073</v>
      </c>
    </row>
    <row r="10" spans="1:13" x14ac:dyDescent="0.35">
      <c r="A10" t="s">
        <v>34</v>
      </c>
      <c r="B10">
        <v>347</v>
      </c>
      <c r="C10" s="6">
        <v>17.22972972972973</v>
      </c>
      <c r="D10" s="6"/>
      <c r="E10">
        <v>110</v>
      </c>
      <c r="F10" s="6">
        <v>1.8518518518518516</v>
      </c>
      <c r="G10" s="11"/>
      <c r="H10">
        <v>146</v>
      </c>
      <c r="I10" s="6">
        <v>-3.9473684210526314</v>
      </c>
      <c r="K10" s="12">
        <v>625</v>
      </c>
      <c r="L10" s="6">
        <v>12.208258527827647</v>
      </c>
    </row>
    <row r="11" spans="1:13" x14ac:dyDescent="0.35">
      <c r="A11" t="s">
        <v>35</v>
      </c>
      <c r="B11" s="54">
        <v>2128</v>
      </c>
      <c r="C11" s="6">
        <v>-18.153846153846153</v>
      </c>
      <c r="D11" s="6"/>
      <c r="E11" s="197">
        <v>383</v>
      </c>
      <c r="F11" s="6">
        <v>-32.212389380530979</v>
      </c>
      <c r="G11" s="11"/>
      <c r="H11" s="197">
        <v>505</v>
      </c>
      <c r="I11" s="6">
        <v>-18.810289389067524</v>
      </c>
      <c r="K11" s="198">
        <v>3035</v>
      </c>
      <c r="L11" s="6">
        <v>-20.715778474399162</v>
      </c>
    </row>
    <row r="12" spans="1:13" x14ac:dyDescent="0.35">
      <c r="A12" t="s">
        <v>36</v>
      </c>
      <c r="B12" s="54">
        <v>1642</v>
      </c>
      <c r="C12" s="6">
        <v>-10.32222829055161</v>
      </c>
      <c r="D12" s="6"/>
      <c r="E12">
        <v>653</v>
      </c>
      <c r="F12" s="6">
        <v>-3.1157270029673589</v>
      </c>
      <c r="G12" s="11"/>
      <c r="H12">
        <v>959</v>
      </c>
      <c r="I12" s="6">
        <v>-0.31185031185031187</v>
      </c>
      <c r="K12" s="12">
        <v>3328</v>
      </c>
      <c r="L12" s="6">
        <v>-4.4501866207292569</v>
      </c>
    </row>
    <row r="13" spans="1:13" x14ac:dyDescent="0.35">
      <c r="A13" t="s">
        <v>37</v>
      </c>
      <c r="B13">
        <v>655</v>
      </c>
      <c r="C13" s="6">
        <v>-10.273972602739725</v>
      </c>
      <c r="D13" s="6"/>
      <c r="E13">
        <v>191</v>
      </c>
      <c r="F13" s="6">
        <v>-1.5463917525773196</v>
      </c>
      <c r="G13" s="11"/>
      <c r="H13">
        <v>195</v>
      </c>
      <c r="I13" s="6">
        <v>-1.015228426395939</v>
      </c>
      <c r="K13" s="12">
        <v>1052</v>
      </c>
      <c r="L13" s="6">
        <v>-6.1552185548617304</v>
      </c>
    </row>
    <row r="14" spans="1:13" x14ac:dyDescent="0.35">
      <c r="A14" t="s">
        <v>38</v>
      </c>
      <c r="B14" s="54">
        <v>4606</v>
      </c>
      <c r="C14" s="6">
        <v>-0.96753386368522898</v>
      </c>
      <c r="D14" s="6"/>
      <c r="E14">
        <v>791</v>
      </c>
      <c r="F14" s="6">
        <v>-2.9447852760736195</v>
      </c>
      <c r="G14" s="11"/>
      <c r="H14" s="54">
        <v>1017</v>
      </c>
      <c r="I14" s="6">
        <v>-2.3054755043227666</v>
      </c>
      <c r="K14" s="12">
        <v>6481</v>
      </c>
      <c r="L14" s="6">
        <v>-0.5371393492940455</v>
      </c>
    </row>
    <row r="15" spans="1:13" x14ac:dyDescent="0.35">
      <c r="A15" t="s">
        <v>39</v>
      </c>
      <c r="B15" s="54">
        <v>4521</v>
      </c>
      <c r="C15" s="6">
        <v>-4.0534804753820035</v>
      </c>
      <c r="D15" s="6"/>
      <c r="E15" s="54">
        <v>2400</v>
      </c>
      <c r="F15" s="6">
        <v>7.719928186714542</v>
      </c>
      <c r="G15" s="11"/>
      <c r="H15">
        <v>698</v>
      </c>
      <c r="I15" s="6">
        <v>0.14347202295552369</v>
      </c>
      <c r="K15" s="12">
        <v>7657</v>
      </c>
      <c r="L15" s="6">
        <v>-0.18250554034676053</v>
      </c>
    </row>
    <row r="16" spans="1:13" x14ac:dyDescent="0.35">
      <c r="A16" t="s">
        <v>40</v>
      </c>
      <c r="B16" s="54">
        <v>1518</v>
      </c>
      <c r="C16" s="6">
        <v>0.46326935804103242</v>
      </c>
      <c r="D16" s="6"/>
      <c r="E16">
        <v>433</v>
      </c>
      <c r="F16" s="6">
        <v>5.6097560975609762</v>
      </c>
      <c r="G16" s="11"/>
      <c r="H16">
        <v>179</v>
      </c>
      <c r="I16" s="6">
        <v>1.1299435028248588</v>
      </c>
      <c r="K16" s="12">
        <v>2140</v>
      </c>
      <c r="L16" s="6">
        <v>2.0019065776930409</v>
      </c>
    </row>
    <row r="17" spans="1:12" x14ac:dyDescent="0.35">
      <c r="A17" t="s">
        <v>41</v>
      </c>
      <c r="B17" s="54">
        <v>3338</v>
      </c>
      <c r="C17" s="6">
        <v>0.36079374624173183</v>
      </c>
      <c r="D17" s="6"/>
      <c r="E17">
        <v>591</v>
      </c>
      <c r="F17" s="6">
        <v>-1.5</v>
      </c>
      <c r="G17" s="11"/>
      <c r="H17">
        <v>268</v>
      </c>
      <c r="I17" s="6">
        <v>3.0769230769230771</v>
      </c>
      <c r="K17" s="12">
        <v>4207</v>
      </c>
      <c r="L17" s="6">
        <v>0.50167224080267558</v>
      </c>
    </row>
    <row r="18" spans="1:12" x14ac:dyDescent="0.35">
      <c r="A18" t="s">
        <v>42</v>
      </c>
      <c r="B18" s="54">
        <v>4514</v>
      </c>
      <c r="C18" s="6">
        <v>3.1535648994515539</v>
      </c>
      <c r="D18" s="6"/>
      <c r="E18">
        <v>738</v>
      </c>
      <c r="F18" s="6">
        <v>1.6528925619834711</v>
      </c>
      <c r="G18" s="11"/>
      <c r="H18">
        <v>481</v>
      </c>
      <c r="I18" s="6">
        <v>1.6913319238900635</v>
      </c>
      <c r="K18" s="12">
        <v>5760</v>
      </c>
      <c r="L18" s="6">
        <v>3.3183856502242155</v>
      </c>
    </row>
    <row r="19" spans="1:12" x14ac:dyDescent="0.35">
      <c r="A19" t="s">
        <v>43</v>
      </c>
      <c r="B19" s="54">
        <v>1770</v>
      </c>
      <c r="C19" s="6">
        <v>-1.9933554817275747</v>
      </c>
      <c r="D19" s="6"/>
      <c r="E19">
        <v>413</v>
      </c>
      <c r="F19" s="6">
        <v>6.7183462532299743</v>
      </c>
      <c r="G19" s="11"/>
      <c r="H19">
        <v>297</v>
      </c>
      <c r="I19" s="6">
        <v>3.484320557491289</v>
      </c>
      <c r="K19" s="12">
        <v>2483</v>
      </c>
      <c r="L19" s="6">
        <v>0.12096774193548387</v>
      </c>
    </row>
    <row r="20" spans="1:12" x14ac:dyDescent="0.35">
      <c r="A20" t="s">
        <v>44</v>
      </c>
      <c r="B20">
        <v>616</v>
      </c>
      <c r="C20" s="6">
        <v>-3.1446540880503147</v>
      </c>
      <c r="D20" s="6"/>
      <c r="E20">
        <v>77</v>
      </c>
      <c r="F20" s="6">
        <v>2.666666666666667</v>
      </c>
      <c r="G20" s="11"/>
      <c r="H20">
        <v>71</v>
      </c>
      <c r="I20" s="6">
        <v>0</v>
      </c>
      <c r="K20" s="12">
        <v>765</v>
      </c>
      <c r="L20" s="6">
        <v>-2.1739130434782608</v>
      </c>
    </row>
    <row r="21" spans="1:12" x14ac:dyDescent="0.35">
      <c r="A21" t="s">
        <v>45</v>
      </c>
      <c r="B21" s="54">
        <v>8316</v>
      </c>
      <c r="C21" s="6">
        <v>33.183856502242151</v>
      </c>
      <c r="D21" s="6"/>
      <c r="E21">
        <v>566</v>
      </c>
      <c r="F21" s="6">
        <v>3.0965391621129328</v>
      </c>
      <c r="G21" s="11"/>
      <c r="H21">
        <v>632</v>
      </c>
      <c r="I21" s="6">
        <v>-1.0954616588419406</v>
      </c>
      <c r="K21" s="12">
        <v>9556</v>
      </c>
      <c r="L21" s="6">
        <v>28.579117330462861</v>
      </c>
    </row>
    <row r="22" spans="1:12" x14ac:dyDescent="0.35">
      <c r="A22" t="s">
        <v>46</v>
      </c>
      <c r="B22" s="54">
        <v>9363</v>
      </c>
      <c r="C22" s="6">
        <v>4.2534238948892105</v>
      </c>
      <c r="D22" s="6"/>
      <c r="E22" s="54">
        <v>1485</v>
      </c>
      <c r="F22" s="6">
        <v>0.81466395112016288</v>
      </c>
      <c r="G22" s="11"/>
      <c r="H22">
        <v>938</v>
      </c>
      <c r="I22" s="6">
        <v>5.1569506726457401</v>
      </c>
      <c r="K22" s="12">
        <v>11804</v>
      </c>
      <c r="L22" s="6">
        <v>4.0366649039309008</v>
      </c>
    </row>
    <row r="23" spans="1:12" x14ac:dyDescent="0.35">
      <c r="A23" t="s">
        <v>47</v>
      </c>
      <c r="B23" s="54">
        <v>3601</v>
      </c>
      <c r="C23" s="6">
        <v>19.515433123133093</v>
      </c>
      <c r="D23" s="6"/>
      <c r="E23">
        <v>156</v>
      </c>
      <c r="F23" s="6">
        <v>3.3112582781456954</v>
      </c>
      <c r="G23" s="11"/>
      <c r="H23">
        <v>114</v>
      </c>
      <c r="I23" s="6">
        <v>-1.7241379310344827</v>
      </c>
      <c r="K23" s="12">
        <v>3872</v>
      </c>
      <c r="L23" s="6">
        <v>18.048780487804876</v>
      </c>
    </row>
    <row r="24" spans="1:12" x14ac:dyDescent="0.35">
      <c r="A24" t="s">
        <v>48</v>
      </c>
      <c r="B24" s="54">
        <v>7856</v>
      </c>
      <c r="C24" s="6">
        <v>-2.9404497158388927</v>
      </c>
      <c r="D24" s="6"/>
      <c r="E24" s="54">
        <v>1974</v>
      </c>
      <c r="F24" s="6">
        <v>1.8575851393188854</v>
      </c>
      <c r="G24" s="11"/>
      <c r="H24">
        <v>338</v>
      </c>
      <c r="I24" s="6">
        <v>-4.788732394366197</v>
      </c>
      <c r="K24" s="12">
        <v>10177</v>
      </c>
      <c r="L24" s="6">
        <v>-2.0217579666891305</v>
      </c>
    </row>
    <row r="25" spans="1:12" x14ac:dyDescent="0.35">
      <c r="A25" t="s">
        <v>49</v>
      </c>
      <c r="B25" s="54">
        <v>11219</v>
      </c>
      <c r="C25" s="6">
        <v>1.2271045745736713</v>
      </c>
      <c r="D25" s="6"/>
      <c r="E25" s="54">
        <v>2300</v>
      </c>
      <c r="F25" s="6">
        <v>5.6014692378328741</v>
      </c>
      <c r="G25" s="11"/>
      <c r="H25">
        <v>927</v>
      </c>
      <c r="I25" s="6">
        <v>-1.3829787234042552</v>
      </c>
      <c r="K25" s="12">
        <v>14481</v>
      </c>
      <c r="L25" s="6">
        <v>1.9716921343567353</v>
      </c>
    </row>
    <row r="26" spans="1:12" x14ac:dyDescent="0.35">
      <c r="A26" t="s">
        <v>50</v>
      </c>
      <c r="B26" s="54">
        <v>2469</v>
      </c>
      <c r="C26" s="6">
        <v>10.32171581769437</v>
      </c>
      <c r="D26" s="6"/>
      <c r="E26">
        <v>198</v>
      </c>
      <c r="F26" s="6">
        <v>1.0204081632653061</v>
      </c>
      <c r="G26" s="11"/>
      <c r="H26">
        <v>132</v>
      </c>
      <c r="I26" s="6">
        <v>2.3255813953488373</v>
      </c>
      <c r="K26" s="12">
        <v>2799</v>
      </c>
      <c r="L26" s="6">
        <v>9.2079594225516974</v>
      </c>
    </row>
    <row r="27" spans="1:12" ht="8.25" customHeight="1" x14ac:dyDescent="0.35">
      <c r="B27" s="197"/>
      <c r="C27" s="6"/>
      <c r="D27" s="6"/>
      <c r="E27" s="197"/>
      <c r="F27" s="6"/>
      <c r="G27" s="11"/>
      <c r="H27" s="197"/>
      <c r="I27" s="6"/>
      <c r="J27" s="6"/>
      <c r="K27" s="197"/>
      <c r="L27" s="6"/>
    </row>
    <row r="28" spans="1:12" x14ac:dyDescent="0.35">
      <c r="A28" s="1" t="s">
        <v>51</v>
      </c>
      <c r="B28" s="317">
        <v>72312</v>
      </c>
      <c r="C28" s="318">
        <v>3.8413487083016213</v>
      </c>
      <c r="D28" s="318"/>
      <c r="E28" s="317">
        <v>14706</v>
      </c>
      <c r="F28" s="318">
        <v>1.2112869924294563</v>
      </c>
      <c r="G28" s="319"/>
      <c r="H28" s="317">
        <v>9568</v>
      </c>
      <c r="I28" s="318">
        <v>-0.67760342368045645</v>
      </c>
      <c r="J28" s="1"/>
      <c r="K28" s="317">
        <v>97160</v>
      </c>
      <c r="L28" s="318">
        <v>3.3562044572097229</v>
      </c>
    </row>
    <row r="29" spans="1:12" ht="8.25" customHeight="1" x14ac:dyDescent="0.35">
      <c r="B29" s="197"/>
      <c r="C29" s="6"/>
      <c r="D29" s="318"/>
      <c r="E29" s="197"/>
      <c r="F29" s="6"/>
      <c r="G29" s="319"/>
      <c r="H29" s="197"/>
      <c r="I29" s="6"/>
      <c r="J29" s="319"/>
      <c r="K29" s="197"/>
      <c r="L29" s="6"/>
    </row>
    <row r="30" spans="1:12" x14ac:dyDescent="0.35">
      <c r="A30" s="1" t="s">
        <v>52</v>
      </c>
      <c r="B30" s="320">
        <v>13211</v>
      </c>
      <c r="C30" s="318">
        <v>-2.9815671586986854</v>
      </c>
      <c r="D30" s="318"/>
      <c r="E30" s="320">
        <v>3375</v>
      </c>
      <c r="F30" s="318">
        <v>-6.7421939762365293</v>
      </c>
      <c r="G30" s="321"/>
      <c r="H30" s="320">
        <v>4493</v>
      </c>
      <c r="I30" s="318">
        <v>-3.6870310825294745</v>
      </c>
      <c r="J30" s="321"/>
      <c r="K30" s="320">
        <v>21459</v>
      </c>
      <c r="L30" s="318">
        <v>-2.4768223959280129</v>
      </c>
    </row>
    <row r="31" spans="1:12" x14ac:dyDescent="0.35">
      <c r="A31" s="1" t="s">
        <v>53</v>
      </c>
      <c r="B31" s="320">
        <v>13891</v>
      </c>
      <c r="C31" s="318">
        <v>-0.24416517055655296</v>
      </c>
      <c r="D31" s="318"/>
      <c r="E31" s="320">
        <v>4162</v>
      </c>
      <c r="F31" s="318">
        <v>4.9949545913218971</v>
      </c>
      <c r="G31" s="321"/>
      <c r="H31" s="320">
        <v>1626</v>
      </c>
      <c r="I31" s="318">
        <v>1.1823273179838207</v>
      </c>
      <c r="J31" s="321"/>
      <c r="K31" s="320">
        <v>19764</v>
      </c>
      <c r="L31" s="318">
        <v>1.1981566820276499</v>
      </c>
    </row>
    <row r="32" spans="1:12" x14ac:dyDescent="0.35">
      <c r="A32" s="291" t="s">
        <v>54</v>
      </c>
      <c r="B32" s="322">
        <v>45210</v>
      </c>
      <c r="C32" s="323">
        <v>7.3999287326285783</v>
      </c>
      <c r="D32" s="323"/>
      <c r="E32" s="322">
        <v>7169</v>
      </c>
      <c r="F32" s="323">
        <v>3.1956240103641864</v>
      </c>
      <c r="G32" s="324"/>
      <c r="H32" s="322">
        <v>3449</v>
      </c>
      <c r="I32" s="323">
        <v>0.58326042578011084</v>
      </c>
      <c r="J32" s="324"/>
      <c r="K32" s="322">
        <v>55937</v>
      </c>
      <c r="L32" s="323">
        <v>6.6055535438623236</v>
      </c>
    </row>
    <row r="34" spans="1:6" ht="16.5" x14ac:dyDescent="0.35">
      <c r="A34" s="7" t="s">
        <v>77</v>
      </c>
    </row>
    <row r="35" spans="1:6" ht="10.5" customHeight="1" x14ac:dyDescent="0.35">
      <c r="A35" s="10"/>
    </row>
    <row r="36" spans="1:6" x14ac:dyDescent="0.35">
      <c r="A36" s="8" t="s">
        <v>71</v>
      </c>
    </row>
    <row r="37" spans="1:6" x14ac:dyDescent="0.35">
      <c r="F37" s="54"/>
    </row>
    <row r="38" spans="1:6" x14ac:dyDescent="0.35">
      <c r="B38" s="54"/>
    </row>
    <row r="43" spans="1:6" x14ac:dyDescent="0.35">
      <c r="F43">
        <f>(84-29)/29*100</f>
        <v>189.65517241379311</v>
      </c>
    </row>
    <row r="44" spans="1:6" x14ac:dyDescent="0.35">
      <c r="B44" s="54"/>
    </row>
  </sheetData>
  <mergeCells count="5">
    <mergeCell ref="B3:L3"/>
    <mergeCell ref="B4:C4"/>
    <mergeCell ref="E4:F4"/>
    <mergeCell ref="H4:I4"/>
    <mergeCell ref="K4:L4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94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26FAA-3218-4381-A33A-D81C3A0DA284}">
  <dimension ref="A1:B25"/>
  <sheetViews>
    <sheetView zoomScale="80" zoomScaleNormal="80" workbookViewId="0">
      <selection activeCell="A2" sqref="A2"/>
    </sheetView>
  </sheetViews>
  <sheetFormatPr defaultRowHeight="14.5" x14ac:dyDescent="0.35"/>
  <cols>
    <col min="1" max="1" width="30.81640625" bestFit="1" customWidth="1"/>
    <col min="2" max="2" width="79.7265625" customWidth="1"/>
  </cols>
  <sheetData>
    <row r="1" spans="1:2" x14ac:dyDescent="0.35">
      <c r="A1" s="375" t="s">
        <v>298</v>
      </c>
      <c r="B1" s="376"/>
    </row>
    <row r="3" spans="1:2" x14ac:dyDescent="0.35">
      <c r="A3" s="340" t="s">
        <v>154</v>
      </c>
      <c r="B3" s="340" t="s">
        <v>153</v>
      </c>
    </row>
    <row r="4" spans="1:2" ht="36" x14ac:dyDescent="0.35">
      <c r="A4" s="341" t="s">
        <v>110</v>
      </c>
      <c r="B4" s="342" t="s">
        <v>133</v>
      </c>
    </row>
    <row r="5" spans="1:2" ht="24" x14ac:dyDescent="0.35">
      <c r="A5" s="341" t="s">
        <v>88</v>
      </c>
      <c r="B5" s="342" t="s">
        <v>134</v>
      </c>
    </row>
    <row r="6" spans="1:2" ht="36" x14ac:dyDescent="0.35">
      <c r="A6" s="341" t="s">
        <v>85</v>
      </c>
      <c r="B6" s="342" t="s">
        <v>135</v>
      </c>
    </row>
    <row r="7" spans="1:2" ht="24" x14ac:dyDescent="0.35">
      <c r="A7" s="341" t="s">
        <v>89</v>
      </c>
      <c r="B7" s="342" t="s">
        <v>136</v>
      </c>
    </row>
    <row r="8" spans="1:2" ht="36" x14ac:dyDescent="0.35">
      <c r="A8" s="341" t="s">
        <v>92</v>
      </c>
      <c r="B8" s="342" t="s">
        <v>137</v>
      </c>
    </row>
    <row r="9" spans="1:2" x14ac:dyDescent="0.35">
      <c r="A9" s="341" t="s">
        <v>87</v>
      </c>
      <c r="B9" s="342" t="s">
        <v>138</v>
      </c>
    </row>
    <row r="10" spans="1:2" x14ac:dyDescent="0.35">
      <c r="A10" s="341" t="s">
        <v>91</v>
      </c>
      <c r="B10" s="342" t="s">
        <v>139</v>
      </c>
    </row>
    <row r="11" spans="1:2" x14ac:dyDescent="0.35">
      <c r="A11" s="341" t="s">
        <v>93</v>
      </c>
      <c r="B11" s="342" t="s">
        <v>140</v>
      </c>
    </row>
    <row r="12" spans="1:2" x14ac:dyDescent="0.35">
      <c r="A12" s="341" t="s">
        <v>94</v>
      </c>
      <c r="B12" s="342" t="s">
        <v>141</v>
      </c>
    </row>
    <row r="13" spans="1:2" x14ac:dyDescent="0.35">
      <c r="A13" s="341" t="s">
        <v>95</v>
      </c>
      <c r="B13" s="342" t="s">
        <v>142</v>
      </c>
    </row>
    <row r="14" spans="1:2" x14ac:dyDescent="0.35">
      <c r="A14" s="341" t="s">
        <v>96</v>
      </c>
      <c r="B14" s="342" t="s">
        <v>143</v>
      </c>
    </row>
    <row r="15" spans="1:2" ht="36" x14ac:dyDescent="0.35">
      <c r="A15" s="341" t="s">
        <v>111</v>
      </c>
      <c r="B15" s="342" t="s">
        <v>144</v>
      </c>
    </row>
    <row r="16" spans="1:2" ht="24" x14ac:dyDescent="0.35">
      <c r="A16" s="341" t="s">
        <v>97</v>
      </c>
      <c r="B16" s="342" t="s">
        <v>145</v>
      </c>
    </row>
    <row r="17" spans="1:2" x14ac:dyDescent="0.35">
      <c r="A17" s="341" t="s">
        <v>98</v>
      </c>
      <c r="B17" s="343"/>
    </row>
    <row r="18" spans="1:2" x14ac:dyDescent="0.35">
      <c r="A18" s="341" t="s">
        <v>99</v>
      </c>
      <c r="B18" s="342" t="s">
        <v>146</v>
      </c>
    </row>
    <row r="19" spans="1:2" ht="24" x14ac:dyDescent="0.35">
      <c r="A19" s="341" t="s">
        <v>100</v>
      </c>
      <c r="B19" s="342" t="s">
        <v>147</v>
      </c>
    </row>
    <row r="20" spans="1:2" ht="24" x14ac:dyDescent="0.35">
      <c r="A20" s="341" t="s">
        <v>101</v>
      </c>
      <c r="B20" s="342" t="s">
        <v>148</v>
      </c>
    </row>
    <row r="21" spans="1:2" ht="29" x14ac:dyDescent="0.35">
      <c r="A21" s="341" t="s">
        <v>102</v>
      </c>
      <c r="B21" s="342" t="s">
        <v>149</v>
      </c>
    </row>
    <row r="22" spans="1:2" ht="24" x14ac:dyDescent="0.35">
      <c r="A22" s="341" t="s">
        <v>103</v>
      </c>
      <c r="B22" s="342" t="s">
        <v>150</v>
      </c>
    </row>
    <row r="23" spans="1:2" x14ac:dyDescent="0.35">
      <c r="A23" s="341" t="s">
        <v>116</v>
      </c>
      <c r="B23" s="342" t="s">
        <v>151</v>
      </c>
    </row>
    <row r="25" spans="1:2" x14ac:dyDescent="0.35">
      <c r="A25" s="377" t="s">
        <v>152</v>
      </c>
      <c r="B25" s="376"/>
    </row>
  </sheetData>
  <mergeCells count="2">
    <mergeCell ref="A1:B1"/>
    <mergeCell ref="A25:B2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AC286-D56C-44F4-8E30-72C5EBDD1EAE}">
  <dimension ref="A1:V70"/>
  <sheetViews>
    <sheetView topLeftCell="F1" zoomScale="80" zoomScaleNormal="80" workbookViewId="0">
      <selection activeCell="G1" sqref="G1"/>
    </sheetView>
  </sheetViews>
  <sheetFormatPr defaultRowHeight="14.5" x14ac:dyDescent="0.35"/>
  <cols>
    <col min="2" max="2" width="40.26953125" customWidth="1"/>
  </cols>
  <sheetData>
    <row r="1" spans="2:22" ht="15.5" x14ac:dyDescent="0.35">
      <c r="G1" s="14" t="s">
        <v>299</v>
      </c>
    </row>
    <row r="2" spans="2:22" x14ac:dyDescent="0.35">
      <c r="C2" t="s">
        <v>83</v>
      </c>
      <c r="D2" t="s">
        <v>84</v>
      </c>
      <c r="E2" t="s">
        <v>27</v>
      </c>
    </row>
    <row r="3" spans="2:22" x14ac:dyDescent="0.35">
      <c r="C3" s="124"/>
      <c r="D3" s="124"/>
      <c r="E3" s="124"/>
    </row>
    <row r="4" spans="2:22" x14ac:dyDescent="0.35">
      <c r="C4" s="124"/>
      <c r="D4" s="124"/>
      <c r="E4" s="124"/>
      <c r="T4" t="s">
        <v>83</v>
      </c>
      <c r="U4" t="s">
        <v>84</v>
      </c>
      <c r="V4" t="s">
        <v>27</v>
      </c>
    </row>
    <row r="5" spans="2:22" x14ac:dyDescent="0.35">
      <c r="B5" t="s">
        <v>85</v>
      </c>
      <c r="C5" s="124">
        <v>72.192886833707561</v>
      </c>
      <c r="D5" s="124">
        <v>71.238793191145064</v>
      </c>
      <c r="E5" s="124">
        <v>71.710556993834501</v>
      </c>
      <c r="S5" t="s">
        <v>86</v>
      </c>
      <c r="T5" s="124">
        <v>167.60342778631369</v>
      </c>
      <c r="U5" s="124">
        <v>147.47968759031286</v>
      </c>
      <c r="V5" s="124">
        <v>157.4301282763054</v>
      </c>
    </row>
    <row r="6" spans="2:22" x14ac:dyDescent="0.35">
      <c r="B6" t="s">
        <v>87</v>
      </c>
      <c r="C6" s="124">
        <v>26.3</v>
      </c>
      <c r="D6" s="124">
        <v>28.3</v>
      </c>
      <c r="E6" s="124">
        <v>27.3</v>
      </c>
      <c r="S6" t="s">
        <v>88</v>
      </c>
      <c r="T6" s="124">
        <v>4.1674521333175747</v>
      </c>
      <c r="U6" s="124">
        <v>6.9513346049361289</v>
      </c>
      <c r="V6" s="124">
        <v>5.5748083160447619</v>
      </c>
    </row>
    <row r="7" spans="2:22" x14ac:dyDescent="0.35">
      <c r="B7" t="s">
        <v>89</v>
      </c>
      <c r="C7" s="124">
        <v>133.09533329393696</v>
      </c>
      <c r="D7" s="124">
        <v>133.03414571412057</v>
      </c>
      <c r="E7" s="124">
        <v>133.06440069543882</v>
      </c>
      <c r="S7" t="s">
        <v>90</v>
      </c>
      <c r="T7" s="124">
        <v>193.21297393925062</v>
      </c>
      <c r="U7" s="124">
        <v>156.11118721461193</v>
      </c>
      <c r="V7" s="124">
        <v>174.45664012506217</v>
      </c>
    </row>
    <row r="8" spans="2:22" x14ac:dyDescent="0.35">
      <c r="B8" t="s">
        <v>91</v>
      </c>
      <c r="C8" s="124">
        <v>8.774487353740696</v>
      </c>
      <c r="D8" s="124">
        <v>5.8339555517022097</v>
      </c>
      <c r="E8" s="124">
        <v>7.2879391052800759</v>
      </c>
    </row>
    <row r="9" spans="2:22" x14ac:dyDescent="0.35">
      <c r="B9" t="s">
        <v>92</v>
      </c>
      <c r="C9" s="124">
        <v>0.93410353386124567</v>
      </c>
      <c r="D9" s="124">
        <v>1.5078521472747233</v>
      </c>
      <c r="E9" s="124">
        <v>1.2241548081699434</v>
      </c>
    </row>
    <row r="10" spans="2:22" x14ac:dyDescent="0.35">
      <c r="B10" t="s">
        <v>93</v>
      </c>
      <c r="C10" s="124">
        <v>17.34900395934287</v>
      </c>
      <c r="D10" s="124">
        <v>13.488921160626548</v>
      </c>
      <c r="E10" s="124">
        <v>15.397588463898545</v>
      </c>
    </row>
    <row r="11" spans="2:22" x14ac:dyDescent="0.35">
      <c r="B11" t="s">
        <v>94</v>
      </c>
      <c r="C11" s="124">
        <v>31.040434109443328</v>
      </c>
      <c r="D11" s="124">
        <v>25.329774998554992</v>
      </c>
      <c r="E11" s="124">
        <v>28.153483424889707</v>
      </c>
    </row>
    <row r="12" spans="2:22" x14ac:dyDescent="0.35">
      <c r="B12" t="s">
        <v>95</v>
      </c>
      <c r="C12" s="124">
        <v>25.101134617657479</v>
      </c>
      <c r="D12" s="124">
        <v>21.97948095485809</v>
      </c>
      <c r="E12" s="124">
        <v>23.523022528708761</v>
      </c>
    </row>
    <row r="13" spans="2:22" x14ac:dyDescent="0.35">
      <c r="B13" t="s">
        <v>96</v>
      </c>
      <c r="C13" s="124">
        <v>17.664835421345011</v>
      </c>
      <c r="D13" s="124">
        <v>21.794583550083804</v>
      </c>
      <c r="E13" s="124">
        <v>19.752576775852496</v>
      </c>
    </row>
    <row r="14" spans="2:22" x14ac:dyDescent="0.35">
      <c r="B14" t="s">
        <v>97</v>
      </c>
      <c r="C14" s="124">
        <v>28.9</v>
      </c>
      <c r="D14" s="124">
        <v>29</v>
      </c>
      <c r="E14" s="124">
        <v>28.9</v>
      </c>
    </row>
    <row r="15" spans="2:22" x14ac:dyDescent="0.35">
      <c r="B15" t="s">
        <v>98</v>
      </c>
      <c r="C15" s="124">
        <v>10.97306612693535</v>
      </c>
      <c r="D15" s="124">
        <v>9.8568851511473312</v>
      </c>
      <c r="E15" s="124">
        <v>10.408795108552724</v>
      </c>
    </row>
    <row r="16" spans="2:22" x14ac:dyDescent="0.35">
      <c r="B16" t="s">
        <v>99</v>
      </c>
      <c r="C16" s="124">
        <v>9.7585453847062915</v>
      </c>
      <c r="D16" s="124">
        <v>8.6511406855095103</v>
      </c>
      <c r="E16" s="124">
        <v>9.1987111007217361</v>
      </c>
    </row>
    <row r="17" spans="1:5" x14ac:dyDescent="0.35">
      <c r="B17" t="s">
        <v>100</v>
      </c>
      <c r="C17" s="124">
        <v>26.436110979789621</v>
      </c>
      <c r="D17" s="124">
        <v>22.911944396277661</v>
      </c>
      <c r="E17" s="124">
        <v>24.654513631183715</v>
      </c>
    </row>
    <row r="18" spans="1:5" x14ac:dyDescent="0.35">
      <c r="B18" t="s">
        <v>101</v>
      </c>
      <c r="C18" s="124">
        <v>32.517203640231642</v>
      </c>
      <c r="D18" s="124">
        <v>36.169730073406157</v>
      </c>
      <c r="E18" s="124">
        <v>34.363691669345179</v>
      </c>
    </row>
    <row r="19" spans="1:5" x14ac:dyDescent="0.35">
      <c r="B19" t="s">
        <v>102</v>
      </c>
      <c r="C19" s="124">
        <v>63.929358231887484</v>
      </c>
      <c r="D19" s="124">
        <v>56.252051904514211</v>
      </c>
      <c r="E19" s="124">
        <v>60.048194196885149</v>
      </c>
    </row>
    <row r="20" spans="1:5" x14ac:dyDescent="0.35">
      <c r="B20" t="s">
        <v>103</v>
      </c>
      <c r="C20" s="124">
        <v>46.898800378205877</v>
      </c>
      <c r="D20" s="124">
        <v>40.274940754869689</v>
      </c>
      <c r="E20" s="124">
        <v>43.550192852759864</v>
      </c>
    </row>
    <row r="24" spans="1:5" x14ac:dyDescent="0.35">
      <c r="A24" s="196"/>
    </row>
    <row r="37" spans="3:15" ht="15.5" x14ac:dyDescent="0.35">
      <c r="G37" s="147" t="s">
        <v>300</v>
      </c>
      <c r="H37" s="50"/>
      <c r="I37" s="50"/>
      <c r="J37" s="50"/>
      <c r="K37" s="14"/>
      <c r="L37" s="14"/>
      <c r="M37" s="14"/>
      <c r="N37" s="14"/>
      <c r="O37" s="14"/>
    </row>
    <row r="38" spans="3:15" ht="15.5" x14ac:dyDescent="0.35">
      <c r="G38" s="147" t="s">
        <v>152</v>
      </c>
      <c r="H38" s="50"/>
      <c r="I38" s="50"/>
      <c r="J38" s="50"/>
      <c r="K38" s="14"/>
      <c r="L38" s="14"/>
      <c r="M38" s="14"/>
      <c r="N38" s="14"/>
      <c r="O38" s="14"/>
    </row>
    <row r="43" spans="3:15" x14ac:dyDescent="0.35">
      <c r="C43" s="124"/>
      <c r="D43" s="124"/>
    </row>
    <row r="44" spans="3:15" x14ac:dyDescent="0.35">
      <c r="C44" s="124"/>
      <c r="D44" s="124"/>
    </row>
    <row r="45" spans="3:15" x14ac:dyDescent="0.35">
      <c r="C45" s="124"/>
      <c r="D45" s="124"/>
    </row>
    <row r="46" spans="3:15" x14ac:dyDescent="0.35">
      <c r="C46" s="124"/>
      <c r="D46" s="124"/>
    </row>
    <row r="47" spans="3:15" x14ac:dyDescent="0.35">
      <c r="C47" s="124"/>
      <c r="D47" s="124"/>
    </row>
    <row r="48" spans="3:15" x14ac:dyDescent="0.35">
      <c r="C48" s="124"/>
      <c r="D48" s="124"/>
    </row>
    <row r="49" spans="3:4" x14ac:dyDescent="0.35">
      <c r="C49" s="124"/>
      <c r="D49" s="124"/>
    </row>
    <row r="50" spans="3:4" x14ac:dyDescent="0.35">
      <c r="C50" s="124"/>
      <c r="D50" s="124"/>
    </row>
    <row r="51" spans="3:4" x14ac:dyDescent="0.35">
      <c r="C51" s="124"/>
      <c r="D51" s="124"/>
    </row>
    <row r="52" spans="3:4" x14ac:dyDescent="0.35">
      <c r="C52" s="124"/>
      <c r="D52" s="124"/>
    </row>
    <row r="55" spans="3:4" x14ac:dyDescent="0.35">
      <c r="C55" s="124"/>
      <c r="D55" s="124"/>
    </row>
    <row r="56" spans="3:4" x14ac:dyDescent="0.35">
      <c r="C56" s="124"/>
      <c r="D56" s="124"/>
    </row>
    <row r="57" spans="3:4" x14ac:dyDescent="0.35">
      <c r="C57" s="124"/>
      <c r="D57" s="124"/>
    </row>
    <row r="58" spans="3:4" x14ac:dyDescent="0.35">
      <c r="C58" s="124"/>
      <c r="D58" s="124"/>
    </row>
    <row r="59" spans="3:4" x14ac:dyDescent="0.35">
      <c r="C59" s="124"/>
      <c r="D59" s="124"/>
    </row>
    <row r="60" spans="3:4" x14ac:dyDescent="0.35">
      <c r="C60" s="124"/>
      <c r="D60" s="124"/>
    </row>
    <row r="61" spans="3:4" x14ac:dyDescent="0.35">
      <c r="C61" s="124"/>
      <c r="D61" s="124"/>
    </row>
    <row r="62" spans="3:4" x14ac:dyDescent="0.35">
      <c r="C62" s="124"/>
      <c r="D62" s="124"/>
    </row>
    <row r="63" spans="3:4" x14ac:dyDescent="0.35">
      <c r="C63" s="124"/>
      <c r="D63" s="124"/>
    </row>
    <row r="64" spans="3:4" x14ac:dyDescent="0.35">
      <c r="C64" s="124"/>
      <c r="D64" s="124"/>
    </row>
    <row r="65" spans="3:4" x14ac:dyDescent="0.35">
      <c r="C65" s="124"/>
      <c r="D65" s="124"/>
    </row>
    <row r="66" spans="3:4" x14ac:dyDescent="0.35">
      <c r="C66" s="124"/>
      <c r="D66" s="124"/>
    </row>
    <row r="67" spans="3:4" x14ac:dyDescent="0.35">
      <c r="C67" s="124"/>
      <c r="D67" s="124"/>
    </row>
    <row r="68" spans="3:4" x14ac:dyDescent="0.35">
      <c r="C68" s="124"/>
      <c r="D68" s="124"/>
    </row>
    <row r="69" spans="3:4" x14ac:dyDescent="0.35">
      <c r="C69" s="124"/>
      <c r="D69" s="124"/>
    </row>
    <row r="70" spans="3:4" x14ac:dyDescent="0.35">
      <c r="C70" s="124"/>
      <c r="D70" s="124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1F0D0-4321-4123-80CB-AFAD9394ACFB}">
  <dimension ref="B1:P67"/>
  <sheetViews>
    <sheetView topLeftCell="A19" zoomScale="80" zoomScaleNormal="80" workbookViewId="0">
      <selection activeCell="O27" sqref="O27"/>
    </sheetView>
  </sheetViews>
  <sheetFormatPr defaultRowHeight="14.5" x14ac:dyDescent="0.35"/>
  <cols>
    <col min="2" max="2" width="51.1796875" customWidth="1"/>
  </cols>
  <sheetData>
    <row r="1" spans="2:16" ht="42.65" customHeight="1" x14ac:dyDescent="0.35">
      <c r="C1" t="s">
        <v>104</v>
      </c>
      <c r="D1" t="s">
        <v>105</v>
      </c>
      <c r="E1" t="s">
        <v>106</v>
      </c>
      <c r="F1" t="s">
        <v>107</v>
      </c>
      <c r="G1" t="s">
        <v>108</v>
      </c>
      <c r="L1" t="s">
        <v>104</v>
      </c>
      <c r="M1" t="s">
        <v>105</v>
      </c>
      <c r="N1" t="s">
        <v>106</v>
      </c>
      <c r="O1" t="s">
        <v>107</v>
      </c>
      <c r="P1" t="s">
        <v>108</v>
      </c>
    </row>
    <row r="2" spans="2:16" x14ac:dyDescent="0.35">
      <c r="B2" t="s">
        <v>109</v>
      </c>
      <c r="C2" s="185">
        <v>57.791848484848479</v>
      </c>
      <c r="D2" s="186">
        <v>50.81753359763475</v>
      </c>
      <c r="E2" s="187">
        <v>78.07982957913454</v>
      </c>
      <c r="F2" s="188">
        <v>96.07997088738972</v>
      </c>
      <c r="G2" s="187">
        <v>61.41725941730428</v>
      </c>
      <c r="K2" t="s">
        <v>110</v>
      </c>
      <c r="L2" s="152">
        <v>153.68710942760947</v>
      </c>
      <c r="M2" s="152">
        <v>153.59377032656903</v>
      </c>
      <c r="N2" s="152">
        <v>153.76707468879673</v>
      </c>
      <c r="O2" s="152">
        <v>159.5022298910223</v>
      </c>
      <c r="P2" s="152">
        <v>164.2115060329605</v>
      </c>
    </row>
    <row r="3" spans="2:16" x14ac:dyDescent="0.35">
      <c r="B3" t="s">
        <v>87</v>
      </c>
      <c r="C3" s="189">
        <v>24.25</v>
      </c>
      <c r="D3" s="187">
        <v>22.31</v>
      </c>
      <c r="E3" s="187">
        <v>24.57</v>
      </c>
      <c r="F3" s="187">
        <v>29.02</v>
      </c>
      <c r="G3" s="187">
        <v>35.479999999999997</v>
      </c>
      <c r="K3" t="s">
        <v>88</v>
      </c>
      <c r="L3" s="152">
        <v>5.3180808080808069</v>
      </c>
      <c r="M3" s="152">
        <v>3.6175245262733497</v>
      </c>
      <c r="N3" s="152">
        <v>5.2013826318909313</v>
      </c>
      <c r="O3" s="152">
        <v>6.6734442138038412</v>
      </c>
      <c r="P3" s="152">
        <v>5.0577839905826938</v>
      </c>
    </row>
    <row r="4" spans="2:16" x14ac:dyDescent="0.35">
      <c r="B4" t="s">
        <v>89</v>
      </c>
      <c r="C4" s="189">
        <v>88.689065656565674</v>
      </c>
      <c r="D4" s="187">
        <v>128.0811335841957</v>
      </c>
      <c r="E4" s="187">
        <v>123.93010299347955</v>
      </c>
      <c r="F4" s="187">
        <v>144.39754073689679</v>
      </c>
      <c r="G4" s="187">
        <v>153.40240656268384</v>
      </c>
      <c r="K4" t="s">
        <v>111</v>
      </c>
      <c r="L4" s="152">
        <v>170.04507407407408</v>
      </c>
      <c r="M4" s="152">
        <v>205.57909017605169</v>
      </c>
      <c r="N4" s="152">
        <v>136.23665382335506</v>
      </c>
      <c r="O4" s="152">
        <v>165.76924338349775</v>
      </c>
      <c r="P4" s="152">
        <v>182.62369997057093</v>
      </c>
    </row>
    <row r="5" spans="2:16" x14ac:dyDescent="0.35">
      <c r="B5" t="s">
        <v>112</v>
      </c>
      <c r="C5" s="189">
        <v>8.9805134680134628</v>
      </c>
      <c r="D5" s="187">
        <v>6.7859951619406029</v>
      </c>
      <c r="E5" s="187">
        <v>7.5850829875518668</v>
      </c>
      <c r="F5" s="187">
        <v>8.6679906590555245</v>
      </c>
      <c r="G5" s="187">
        <v>4.1505731312536813</v>
      </c>
    </row>
    <row r="6" spans="2:16" x14ac:dyDescent="0.35">
      <c r="B6" t="s">
        <v>92</v>
      </c>
      <c r="C6" s="189">
        <v>5.0942760942760942E-2</v>
      </c>
      <c r="D6" s="187">
        <v>0.48183711866684559</v>
      </c>
      <c r="E6" s="187">
        <v>1.4509336099585066</v>
      </c>
      <c r="F6" s="187">
        <v>1.4903736377789309</v>
      </c>
      <c r="G6" s="187">
        <v>2.0610579752795775</v>
      </c>
    </row>
    <row r="7" spans="2:16" x14ac:dyDescent="0.35">
      <c r="B7" t="s">
        <v>93</v>
      </c>
      <c r="C7" s="189">
        <v>15.282272727272726</v>
      </c>
      <c r="D7" s="187">
        <v>14.368775030237879</v>
      </c>
      <c r="E7" s="187">
        <v>18.755369739181976</v>
      </c>
      <c r="F7" s="187">
        <v>15.097591074208614</v>
      </c>
      <c r="G7" s="187">
        <v>14.064020011771634</v>
      </c>
    </row>
    <row r="8" spans="2:16" x14ac:dyDescent="0.35">
      <c r="B8" t="s">
        <v>94</v>
      </c>
      <c r="C8" s="189">
        <v>31.293346801346804</v>
      </c>
      <c r="D8" s="187">
        <v>32.097495464319316</v>
      </c>
      <c r="E8" s="187">
        <v>29.42721695317131</v>
      </c>
      <c r="F8" s="187">
        <v>22.228094914374683</v>
      </c>
      <c r="G8" s="187">
        <v>29.232275014714535</v>
      </c>
    </row>
    <row r="9" spans="2:16" x14ac:dyDescent="0.35">
      <c r="B9" t="s">
        <v>95</v>
      </c>
      <c r="C9" s="189">
        <v>25.719882154882157</v>
      </c>
      <c r="D9" s="187">
        <v>24.703455852707975</v>
      </c>
      <c r="E9" s="187">
        <v>21.525917308832245</v>
      </c>
      <c r="F9" s="187">
        <v>21.122987026466006</v>
      </c>
      <c r="G9" s="187">
        <v>27.687943643319592</v>
      </c>
    </row>
    <row r="10" spans="2:16" x14ac:dyDescent="0.35">
      <c r="B10" t="s">
        <v>96</v>
      </c>
      <c r="C10" s="189">
        <v>14.642249158249159</v>
      </c>
      <c r="D10" s="187">
        <v>17.545265421314348</v>
      </c>
      <c r="E10" s="187">
        <v>22.639845139300537</v>
      </c>
      <c r="F10" s="187">
        <v>21.200555267254803</v>
      </c>
      <c r="G10" s="187">
        <v>19.370581224249559</v>
      </c>
    </row>
    <row r="11" spans="2:16" x14ac:dyDescent="0.35">
      <c r="B11" t="s">
        <v>113</v>
      </c>
      <c r="C11" s="189">
        <v>27.518087542087539</v>
      </c>
      <c r="D11" s="187">
        <v>27.889896519285049</v>
      </c>
      <c r="E11" s="186">
        <v>22.658197984588018</v>
      </c>
      <c r="F11" s="188">
        <v>35.254724442138055</v>
      </c>
      <c r="G11" s="187">
        <v>28.743324749852849</v>
      </c>
    </row>
    <row r="12" spans="2:16" x14ac:dyDescent="0.35">
      <c r="B12" t="s">
        <v>114</v>
      </c>
      <c r="C12" s="189">
        <v>8.2202727272727252</v>
      </c>
      <c r="D12" s="186">
        <v>7.9760153205214355</v>
      </c>
      <c r="E12" s="187">
        <v>11.748134262003557</v>
      </c>
      <c r="F12" s="188">
        <v>12.003316035288012</v>
      </c>
      <c r="G12" s="187">
        <v>10.902980429664506</v>
      </c>
    </row>
    <row r="13" spans="2:16" x14ac:dyDescent="0.35">
      <c r="B13" t="s">
        <v>99</v>
      </c>
      <c r="C13" s="189">
        <v>7.8860791245791235</v>
      </c>
      <c r="D13" s="187">
        <v>9.0174674102943175</v>
      </c>
      <c r="E13" s="187">
        <v>9.1198473621813854</v>
      </c>
      <c r="F13" s="187">
        <v>8.6417483134405888</v>
      </c>
      <c r="G13" s="187">
        <v>10.824672601530317</v>
      </c>
    </row>
    <row r="14" spans="2:16" x14ac:dyDescent="0.35">
      <c r="B14" t="s">
        <v>100</v>
      </c>
      <c r="C14" s="190">
        <v>24.488888888888887</v>
      </c>
      <c r="D14" s="191">
        <v>19.291513237468077</v>
      </c>
      <c r="E14" s="191">
        <v>20.931776081802013</v>
      </c>
      <c r="F14" s="191">
        <v>31.12195640892579</v>
      </c>
      <c r="G14" s="191">
        <v>23.608685256032963</v>
      </c>
    </row>
    <row r="15" spans="2:16" x14ac:dyDescent="0.35">
      <c r="B15" t="s">
        <v>101</v>
      </c>
      <c r="C15" s="189">
        <v>30.873545454545457</v>
      </c>
      <c r="D15" s="187">
        <v>32.479713748152115</v>
      </c>
      <c r="E15" s="187">
        <v>36.94894635447541</v>
      </c>
      <c r="F15" s="187">
        <v>32.568166580176424</v>
      </c>
      <c r="G15" s="187">
        <v>38.820977781047681</v>
      </c>
    </row>
    <row r="16" spans="2:16" x14ac:dyDescent="0.35">
      <c r="B16" t="s">
        <v>102</v>
      </c>
      <c r="C16" s="189">
        <v>78.753535353535327</v>
      </c>
      <c r="D16" s="187">
        <v>70.890014782959256</v>
      </c>
      <c r="E16" s="187">
        <v>57.921791641967971</v>
      </c>
      <c r="F16" s="187">
        <v>48.281525687597309</v>
      </c>
      <c r="G16" s="187">
        <v>64.389346674514428</v>
      </c>
    </row>
    <row r="17" spans="2:7" x14ac:dyDescent="0.35">
      <c r="B17" t="s">
        <v>103</v>
      </c>
      <c r="C17" s="192">
        <v>59.309764309764319</v>
      </c>
      <c r="D17" s="193">
        <v>44.147292030641047</v>
      </c>
      <c r="E17" s="193">
        <v>46.25863218731476</v>
      </c>
      <c r="F17" s="193">
        <v>40.163466528282306</v>
      </c>
      <c r="G17" s="193">
        <v>40.17657445556209</v>
      </c>
    </row>
    <row r="18" spans="2:7" x14ac:dyDescent="0.35">
      <c r="C18" s="152"/>
      <c r="D18" s="152"/>
      <c r="E18" s="152"/>
      <c r="F18" s="152"/>
      <c r="G18" s="152"/>
    </row>
    <row r="19" spans="2:7" ht="15.5" x14ac:dyDescent="0.35">
      <c r="B19" s="326" t="s">
        <v>301</v>
      </c>
    </row>
    <row r="65" spans="2:10" ht="15.5" x14ac:dyDescent="0.35">
      <c r="C65" s="147" t="s">
        <v>300</v>
      </c>
      <c r="D65" s="50"/>
      <c r="E65" s="50"/>
      <c r="F65" s="50"/>
    </row>
    <row r="66" spans="2:10" ht="18.5" x14ac:dyDescent="0.45">
      <c r="B66" s="194"/>
      <c r="C66" s="147" t="s">
        <v>152</v>
      </c>
      <c r="D66" s="50"/>
      <c r="E66" s="50"/>
      <c r="F66" s="50"/>
      <c r="J66" s="51"/>
    </row>
    <row r="67" spans="2:10" x14ac:dyDescent="0.35">
      <c r="B67" s="195"/>
    </row>
  </sheetData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559C14-7A0F-4A6E-8340-61B462A2DC6F}">
  <dimension ref="A2:V75"/>
  <sheetViews>
    <sheetView topLeftCell="D1" zoomScale="80" zoomScaleNormal="80" workbookViewId="0">
      <selection activeCell="F2" sqref="F2"/>
    </sheetView>
  </sheetViews>
  <sheetFormatPr defaultRowHeight="14.5" x14ac:dyDescent="0.35"/>
  <cols>
    <col min="2" max="2" width="40.26953125" customWidth="1"/>
    <col min="19" max="19" width="8.7265625" customWidth="1"/>
  </cols>
  <sheetData>
    <row r="2" spans="1:22" ht="15.5" x14ac:dyDescent="0.35">
      <c r="F2" s="326" t="s">
        <v>302</v>
      </c>
    </row>
    <row r="3" spans="1:22" x14ac:dyDescent="0.35">
      <c r="C3" t="s">
        <v>83</v>
      </c>
      <c r="D3" t="s">
        <v>84</v>
      </c>
      <c r="E3" t="s">
        <v>27</v>
      </c>
    </row>
    <row r="4" spans="1:22" x14ac:dyDescent="0.35">
      <c r="A4" s="182"/>
      <c r="B4" t="s">
        <v>85</v>
      </c>
      <c r="C4" s="124">
        <v>123.8205502167116</v>
      </c>
      <c r="D4" s="124">
        <v>116.23056874821985</v>
      </c>
      <c r="E4" s="124">
        <v>120.02960848033293</v>
      </c>
    </row>
    <row r="5" spans="1:22" x14ac:dyDescent="0.35">
      <c r="A5" s="182"/>
      <c r="B5" t="s">
        <v>87</v>
      </c>
      <c r="C5" s="124">
        <v>46</v>
      </c>
      <c r="D5" s="124">
        <v>37.1</v>
      </c>
      <c r="E5" s="124">
        <v>41.6</v>
      </c>
      <c r="T5" t="s">
        <v>83</v>
      </c>
      <c r="U5" t="s">
        <v>84</v>
      </c>
      <c r="V5" t="s">
        <v>27</v>
      </c>
    </row>
    <row r="6" spans="1:22" x14ac:dyDescent="0.35">
      <c r="A6" s="182"/>
      <c r="B6" t="s">
        <v>89</v>
      </c>
      <c r="C6" s="124">
        <v>137.28081355691344</v>
      </c>
      <c r="D6" s="124">
        <v>146.42207063514664</v>
      </c>
      <c r="E6" s="124">
        <v>141.84656554520222</v>
      </c>
      <c r="S6" t="s">
        <v>86</v>
      </c>
      <c r="T6" s="124">
        <v>263.92822912226512</v>
      </c>
      <c r="U6" s="124">
        <v>194.06922980163625</v>
      </c>
      <c r="V6" s="124">
        <v>229.03599687036564</v>
      </c>
    </row>
    <row r="7" spans="1:22" x14ac:dyDescent="0.35">
      <c r="A7" s="182"/>
      <c r="B7" t="s">
        <v>91</v>
      </c>
      <c r="C7" s="124">
        <v>7.7133497939462776</v>
      </c>
      <c r="D7" s="124">
        <v>10.466389917402443</v>
      </c>
      <c r="E7" s="124">
        <v>9.0884012020769553</v>
      </c>
      <c r="S7" t="s">
        <v>88</v>
      </c>
      <c r="T7" s="124">
        <v>10.159678129884902</v>
      </c>
      <c r="U7" s="124">
        <v>11.486478211335802</v>
      </c>
      <c r="V7" s="124">
        <v>10.822370367735985</v>
      </c>
    </row>
    <row r="8" spans="1:22" x14ac:dyDescent="0.35">
      <c r="A8" s="182"/>
      <c r="B8" t="s">
        <v>92</v>
      </c>
      <c r="C8" s="124">
        <v>1.8429945289185732</v>
      </c>
      <c r="D8" s="124">
        <v>2.2790323269723722</v>
      </c>
      <c r="E8" s="124">
        <v>2.0607808165587889</v>
      </c>
      <c r="S8" t="s">
        <v>90</v>
      </c>
      <c r="T8" s="124">
        <v>178.49026858036098</v>
      </c>
      <c r="U8" s="124">
        <v>126.04828681287376</v>
      </c>
      <c r="V8" s="124">
        <v>152.29725371648041</v>
      </c>
    </row>
    <row r="9" spans="1:22" x14ac:dyDescent="0.35">
      <c r="A9" s="182"/>
      <c r="B9" t="s">
        <v>93</v>
      </c>
      <c r="C9" s="124">
        <v>18.086704561602957</v>
      </c>
      <c r="D9" s="124">
        <v>15.882741384221019</v>
      </c>
      <c r="E9" s="124">
        <v>16.98589871256846</v>
      </c>
    </row>
    <row r="10" spans="1:22" x14ac:dyDescent="0.35">
      <c r="A10" s="182"/>
      <c r="B10" t="s">
        <v>94</v>
      </c>
      <c r="C10" s="124">
        <v>68.088862761119799</v>
      </c>
      <c r="D10" s="124">
        <v>56.143491348618639</v>
      </c>
      <c r="E10" s="124">
        <v>62.122549505654732</v>
      </c>
    </row>
    <row r="11" spans="1:22" x14ac:dyDescent="0.35">
      <c r="A11" s="182"/>
      <c r="B11" t="s">
        <v>115</v>
      </c>
      <c r="C11" s="184">
        <v>45.488056700298444</v>
      </c>
      <c r="D11" s="124">
        <v>30.847753845058396</v>
      </c>
      <c r="E11" s="124">
        <v>38.175715378049674</v>
      </c>
    </row>
    <row r="12" spans="1:22" x14ac:dyDescent="0.35">
      <c r="A12" s="182"/>
      <c r="B12" t="s">
        <v>96</v>
      </c>
      <c r="C12" s="124">
        <v>27.539127469091948</v>
      </c>
      <c r="D12" s="124">
        <v>20.083689475932776</v>
      </c>
      <c r="E12" s="124">
        <v>23.815385695995452</v>
      </c>
    </row>
    <row r="13" spans="1:22" x14ac:dyDescent="0.35">
      <c r="A13" s="182"/>
      <c r="B13" t="s">
        <v>113</v>
      </c>
      <c r="C13" s="184">
        <v>47.284932499644739</v>
      </c>
      <c r="D13" s="124">
        <v>35.202892338365125</v>
      </c>
      <c r="E13" s="124">
        <v>41.250357777935854</v>
      </c>
    </row>
    <row r="14" spans="1:22" x14ac:dyDescent="0.35">
      <c r="A14" s="182"/>
      <c r="B14" t="s">
        <v>114</v>
      </c>
      <c r="C14" s="184">
        <v>16.523986428875954</v>
      </c>
      <c r="D14" s="124">
        <v>12.163182853887777</v>
      </c>
      <c r="E14" s="124">
        <v>14.345910982288917</v>
      </c>
    </row>
    <row r="15" spans="1:22" x14ac:dyDescent="0.35">
      <c r="A15" s="182"/>
      <c r="B15" t="s">
        <v>99</v>
      </c>
      <c r="C15" s="124">
        <v>16.153232911752166</v>
      </c>
      <c r="D15" s="124">
        <v>12.97681073768157</v>
      </c>
      <c r="E15" s="124">
        <v>14.566716338288648</v>
      </c>
    </row>
    <row r="16" spans="1:22" x14ac:dyDescent="0.35">
      <c r="A16" s="182"/>
      <c r="B16" t="s">
        <v>100</v>
      </c>
      <c r="C16" s="124">
        <v>40.222264459286599</v>
      </c>
      <c r="D16" s="124">
        <v>36.980719524352004</v>
      </c>
      <c r="E16" s="124">
        <v>38.603221246176851</v>
      </c>
    </row>
    <row r="17" spans="1:5" x14ac:dyDescent="0.35">
      <c r="A17" s="182"/>
      <c r="B17" t="s">
        <v>101</v>
      </c>
      <c r="C17" s="124">
        <v>36.242557908199522</v>
      </c>
      <c r="D17" s="124">
        <v>35.039594488749607</v>
      </c>
      <c r="E17" s="124">
        <v>35.641717938686966</v>
      </c>
    </row>
    <row r="18" spans="1:5" x14ac:dyDescent="0.35">
      <c r="A18" s="182"/>
      <c r="B18" t="s">
        <v>102</v>
      </c>
      <c r="C18" s="124">
        <v>100.00653687650993</v>
      </c>
      <c r="D18" s="124">
        <v>107.52307035032753</v>
      </c>
      <c r="E18" s="124">
        <v>103.76079379756743</v>
      </c>
    </row>
    <row r="19" spans="1:5" x14ac:dyDescent="0.35">
      <c r="A19" s="182"/>
      <c r="B19" t="s">
        <v>103</v>
      </c>
      <c r="C19" s="124">
        <v>29.733799914736402</v>
      </c>
      <c r="D19" s="124">
        <v>24.604471660495591</v>
      </c>
      <c r="E19" s="124">
        <v>27.171872110391934</v>
      </c>
    </row>
    <row r="20" spans="1:5" x14ac:dyDescent="0.35">
      <c r="A20" s="182"/>
      <c r="B20" t="s">
        <v>116</v>
      </c>
      <c r="C20" s="124">
        <v>6.9519386812562169</v>
      </c>
      <c r="D20" s="124">
        <v>11.200627670179435</v>
      </c>
      <c r="E20" s="124">
        <v>9.0740166441425565</v>
      </c>
    </row>
    <row r="21" spans="1:5" x14ac:dyDescent="0.35">
      <c r="A21" s="182"/>
    </row>
    <row r="22" spans="1:5" x14ac:dyDescent="0.35">
      <c r="A22" s="182"/>
    </row>
    <row r="23" spans="1:5" x14ac:dyDescent="0.35">
      <c r="A23" s="182"/>
    </row>
    <row r="24" spans="1:5" x14ac:dyDescent="0.35">
      <c r="A24" s="182"/>
    </row>
    <row r="35" spans="3:15" ht="15.5" x14ac:dyDescent="0.35">
      <c r="E35" s="147" t="s">
        <v>300</v>
      </c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3:15" ht="15.5" x14ac:dyDescent="0.35">
      <c r="E36" s="147" t="s">
        <v>152</v>
      </c>
      <c r="F36" s="17"/>
      <c r="G36" s="17"/>
      <c r="H36" s="17"/>
      <c r="I36" s="17"/>
      <c r="J36" s="17"/>
      <c r="K36" s="17"/>
      <c r="L36" s="50"/>
      <c r="M36" s="17"/>
      <c r="N36" s="17"/>
      <c r="O36" s="17"/>
    </row>
    <row r="40" spans="3:15" x14ac:dyDescent="0.35">
      <c r="C40" s="124"/>
      <c r="D40" s="124"/>
    </row>
    <row r="41" spans="3:15" x14ac:dyDescent="0.35">
      <c r="C41" s="124"/>
      <c r="D41" s="124"/>
    </row>
    <row r="42" spans="3:15" x14ac:dyDescent="0.35">
      <c r="C42" s="124"/>
      <c r="D42" s="124"/>
    </row>
    <row r="43" spans="3:15" x14ac:dyDescent="0.35">
      <c r="C43" s="124"/>
      <c r="D43" s="124"/>
    </row>
    <row r="44" spans="3:15" x14ac:dyDescent="0.35">
      <c r="C44" s="124"/>
      <c r="D44" s="124"/>
    </row>
    <row r="45" spans="3:15" x14ac:dyDescent="0.35">
      <c r="C45" s="124"/>
      <c r="D45" s="124"/>
    </row>
    <row r="46" spans="3:15" x14ac:dyDescent="0.35">
      <c r="C46" s="124"/>
      <c r="D46" s="124"/>
    </row>
    <row r="47" spans="3:15" x14ac:dyDescent="0.35">
      <c r="C47" s="124"/>
      <c r="D47" s="124"/>
    </row>
    <row r="48" spans="3:15" x14ac:dyDescent="0.35">
      <c r="C48" s="124"/>
      <c r="D48" s="124"/>
    </row>
    <row r="49" spans="3:4" x14ac:dyDescent="0.35">
      <c r="C49" s="124"/>
      <c r="D49" s="124"/>
    </row>
    <row r="50" spans="3:4" x14ac:dyDescent="0.35">
      <c r="C50" s="124"/>
      <c r="D50" s="124"/>
    </row>
    <row r="51" spans="3:4" x14ac:dyDescent="0.35">
      <c r="C51" s="124"/>
      <c r="D51" s="124"/>
    </row>
    <row r="52" spans="3:4" x14ac:dyDescent="0.35">
      <c r="C52" s="124"/>
      <c r="D52" s="124"/>
    </row>
    <row r="53" spans="3:4" x14ac:dyDescent="0.35">
      <c r="C53" s="124"/>
      <c r="D53" s="124"/>
    </row>
    <row r="54" spans="3:4" x14ac:dyDescent="0.35">
      <c r="C54" s="124"/>
      <c r="D54" s="124"/>
    </row>
    <row r="55" spans="3:4" x14ac:dyDescent="0.35">
      <c r="C55" s="124"/>
      <c r="D55" s="124"/>
    </row>
    <row r="60" spans="3:4" x14ac:dyDescent="0.35">
      <c r="C60" s="124"/>
      <c r="D60" s="124"/>
    </row>
    <row r="61" spans="3:4" x14ac:dyDescent="0.35">
      <c r="C61" s="124"/>
      <c r="D61" s="124"/>
    </row>
    <row r="62" spans="3:4" x14ac:dyDescent="0.35">
      <c r="C62" s="124"/>
      <c r="D62" s="124"/>
    </row>
    <row r="63" spans="3:4" x14ac:dyDescent="0.35">
      <c r="C63" s="124"/>
      <c r="D63" s="124"/>
    </row>
    <row r="64" spans="3:4" x14ac:dyDescent="0.35">
      <c r="C64" s="124"/>
      <c r="D64" s="124"/>
    </row>
    <row r="65" spans="3:4" x14ac:dyDescent="0.35">
      <c r="C65" s="124"/>
      <c r="D65" s="124"/>
    </row>
    <row r="66" spans="3:4" x14ac:dyDescent="0.35">
      <c r="C66" s="124"/>
      <c r="D66" s="124"/>
    </row>
    <row r="67" spans="3:4" x14ac:dyDescent="0.35">
      <c r="C67" s="124"/>
      <c r="D67" s="124"/>
    </row>
    <row r="68" spans="3:4" x14ac:dyDescent="0.35">
      <c r="C68" s="124"/>
      <c r="D68" s="124"/>
    </row>
    <row r="69" spans="3:4" x14ac:dyDescent="0.35">
      <c r="C69" s="124"/>
      <c r="D69" s="124"/>
    </row>
    <row r="70" spans="3:4" x14ac:dyDescent="0.35">
      <c r="C70" s="124"/>
      <c r="D70" s="124"/>
    </row>
    <row r="71" spans="3:4" x14ac:dyDescent="0.35">
      <c r="C71" s="124"/>
      <c r="D71" s="124"/>
    </row>
    <row r="72" spans="3:4" x14ac:dyDescent="0.35">
      <c r="C72" s="124"/>
      <c r="D72" s="124"/>
    </row>
    <row r="73" spans="3:4" x14ac:dyDescent="0.35">
      <c r="C73" s="124"/>
      <c r="D73" s="124"/>
    </row>
    <row r="74" spans="3:4" x14ac:dyDescent="0.35">
      <c r="C74" s="124"/>
      <c r="D74" s="124"/>
    </row>
    <row r="75" spans="3:4" x14ac:dyDescent="0.35">
      <c r="C75" s="124"/>
      <c r="D75" s="124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45FDE-1F9D-4C95-AC51-A3B2781DF262}">
  <dimension ref="A1:Z38"/>
  <sheetViews>
    <sheetView zoomScale="60" zoomScaleNormal="60" workbookViewId="0"/>
  </sheetViews>
  <sheetFormatPr defaultColWidth="9.1796875" defaultRowHeight="14.5" x14ac:dyDescent="0.35"/>
  <cols>
    <col min="1" max="1" width="2.54296875" customWidth="1"/>
    <col min="2" max="2" width="21.1796875" customWidth="1"/>
    <col min="3" max="21" width="8.81640625" customWidth="1"/>
  </cols>
  <sheetData>
    <row r="1" spans="1:26" ht="17.5" x14ac:dyDescent="0.35">
      <c r="A1" s="14" t="s">
        <v>344</v>
      </c>
      <c r="B1" s="14"/>
    </row>
    <row r="3" spans="1:26" ht="107.25" customHeight="1" x14ac:dyDescent="0.35">
      <c r="A3" s="347"/>
      <c r="B3" s="347"/>
      <c r="C3" s="348" t="s">
        <v>110</v>
      </c>
      <c r="D3" s="348" t="s">
        <v>88</v>
      </c>
      <c r="E3" s="348" t="s">
        <v>85</v>
      </c>
      <c r="F3" s="348" t="s">
        <v>87</v>
      </c>
      <c r="G3" s="348" t="s">
        <v>89</v>
      </c>
      <c r="H3" s="348" t="s">
        <v>91</v>
      </c>
      <c r="I3" s="348" t="s">
        <v>92</v>
      </c>
      <c r="J3" s="348" t="s">
        <v>93</v>
      </c>
      <c r="K3" s="348" t="s">
        <v>94</v>
      </c>
      <c r="L3" s="348" t="s">
        <v>95</v>
      </c>
      <c r="M3" s="348" t="s">
        <v>96</v>
      </c>
      <c r="N3" s="348" t="s">
        <v>111</v>
      </c>
      <c r="O3" s="348" t="s">
        <v>97</v>
      </c>
      <c r="P3" s="348" t="s">
        <v>98</v>
      </c>
      <c r="Q3" s="348" t="s">
        <v>99</v>
      </c>
      <c r="R3" s="348" t="s">
        <v>100</v>
      </c>
      <c r="S3" s="348" t="s">
        <v>101</v>
      </c>
      <c r="T3" s="348" t="s">
        <v>102</v>
      </c>
      <c r="U3" s="348" t="s">
        <v>103</v>
      </c>
    </row>
    <row r="4" spans="1:26" ht="15.5" x14ac:dyDescent="0.35">
      <c r="A4" s="349" t="s">
        <v>123</v>
      </c>
      <c r="B4" s="349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</row>
    <row r="5" spans="1:26" ht="15.5" x14ac:dyDescent="0.35">
      <c r="A5" s="14"/>
      <c r="B5" s="350" t="s">
        <v>124</v>
      </c>
      <c r="C5" s="350"/>
      <c r="D5" s="350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</row>
    <row r="6" spans="1:26" ht="15.5" x14ac:dyDescent="0.35">
      <c r="A6" s="14"/>
      <c r="B6" s="14" t="s">
        <v>125</v>
      </c>
      <c r="C6" s="351">
        <v>157.64442481511915</v>
      </c>
      <c r="D6" s="351">
        <v>3.6091824157765</v>
      </c>
      <c r="E6" s="351">
        <v>51.765979868529165</v>
      </c>
      <c r="F6" s="351">
        <v>30.549844905505338</v>
      </c>
      <c r="G6" s="351">
        <v>122.31143179950702</v>
      </c>
      <c r="H6" s="351">
        <v>6.4239297452752675</v>
      </c>
      <c r="I6" s="351">
        <v>0.77778348397699248</v>
      </c>
      <c r="J6" s="351">
        <v>11.585704601479048</v>
      </c>
      <c r="K6" s="351">
        <v>30.61760348192276</v>
      </c>
      <c r="L6" s="351">
        <v>31.723595932621212</v>
      </c>
      <c r="M6" s="351">
        <v>18.049755546425637</v>
      </c>
      <c r="N6" s="351">
        <v>202.38890201314709</v>
      </c>
      <c r="O6" s="351">
        <v>30.656266433853734</v>
      </c>
      <c r="P6" s="351">
        <v>10.659604560394412</v>
      </c>
      <c r="Q6" s="351">
        <v>10.444334428923581</v>
      </c>
      <c r="R6" s="351">
        <v>27.847293549712411</v>
      </c>
      <c r="S6" s="351">
        <v>37.000486852917014</v>
      </c>
      <c r="T6" s="351">
        <v>99.893693508627763</v>
      </c>
      <c r="U6" s="351">
        <v>56.491372226787178</v>
      </c>
      <c r="V6" s="352"/>
      <c r="W6" s="352"/>
      <c r="X6" s="352"/>
      <c r="Y6" s="352"/>
      <c r="Z6" s="352"/>
    </row>
    <row r="7" spans="1:26" ht="15.5" x14ac:dyDescent="0.35">
      <c r="A7" s="14"/>
      <c r="B7" s="14" t="s">
        <v>126</v>
      </c>
      <c r="C7" s="351">
        <v>154.49313429737771</v>
      </c>
      <c r="D7" s="351">
        <v>5.6819407735418261</v>
      </c>
      <c r="E7" s="351">
        <v>61.967313222168407</v>
      </c>
      <c r="F7" s="351">
        <v>27.20793952812565</v>
      </c>
      <c r="G7" s="351">
        <v>123.81156230540373</v>
      </c>
      <c r="H7" s="351">
        <v>7.3441890956894742</v>
      </c>
      <c r="I7" s="351">
        <v>0.53388915796028524</v>
      </c>
      <c r="J7" s="351">
        <v>16.807255241126413</v>
      </c>
      <c r="K7" s="351">
        <v>30.905573998477827</v>
      </c>
      <c r="L7" s="351">
        <v>25.936393136373066</v>
      </c>
      <c r="M7" s="351">
        <v>24.079136511450894</v>
      </c>
      <c r="N7" s="351">
        <v>172.53500172974469</v>
      </c>
      <c r="O7" s="351">
        <v>27.402949560644849</v>
      </c>
      <c r="P7" s="351">
        <v>9.1302919809036212</v>
      </c>
      <c r="Q7" s="351">
        <v>8.8918632809797273</v>
      </c>
      <c r="R7" s="351">
        <v>22.711483774994807</v>
      </c>
      <c r="S7" s="351">
        <v>35.350933716183476</v>
      </c>
      <c r="T7" s="351">
        <v>65.377454507714674</v>
      </c>
      <c r="U7" s="351">
        <v>43.176330173666365</v>
      </c>
      <c r="V7" s="352"/>
      <c r="W7" s="352"/>
      <c r="X7" s="352"/>
      <c r="Y7" s="352"/>
      <c r="Z7" s="352"/>
    </row>
    <row r="8" spans="1:26" ht="14.15" customHeight="1" x14ac:dyDescent="0.35">
      <c r="A8" s="14"/>
      <c r="B8" s="14" t="s">
        <v>127</v>
      </c>
      <c r="C8" s="351">
        <v>160.09820470127329</v>
      </c>
      <c r="D8" s="351">
        <v>4.14360430950049</v>
      </c>
      <c r="E8" s="351">
        <v>92.886071890303683</v>
      </c>
      <c r="F8" s="351">
        <v>27.317410381978451</v>
      </c>
      <c r="G8" s="351">
        <v>155.72852987267385</v>
      </c>
      <c r="H8" s="351">
        <v>8.3087933398628735</v>
      </c>
      <c r="I8" s="351">
        <v>1.8061273261508324</v>
      </c>
      <c r="J8" s="351">
        <v>14.984165034280114</v>
      </c>
      <c r="K8" s="351">
        <v>27.04159495592555</v>
      </c>
      <c r="L8" s="351">
        <v>18.965793829578839</v>
      </c>
      <c r="M8" s="351">
        <v>16.457129285014698</v>
      </c>
      <c r="N8" s="351">
        <v>152.48675416258567</v>
      </c>
      <c r="O8" s="351">
        <v>30.149196376101862</v>
      </c>
      <c r="P8" s="351">
        <v>11.873623898139076</v>
      </c>
      <c r="Q8" s="351">
        <v>8.9558408423114617</v>
      </c>
      <c r="R8" s="351">
        <v>22.561630754162575</v>
      </c>
      <c r="S8" s="351">
        <v>30.734059255631735</v>
      </c>
      <c r="T8" s="351">
        <v>42.296523016650355</v>
      </c>
      <c r="U8" s="351">
        <v>47.990866797257596</v>
      </c>
      <c r="V8" s="352"/>
      <c r="W8" s="352"/>
      <c r="X8" s="352"/>
      <c r="Y8" s="352"/>
      <c r="Z8" s="352"/>
    </row>
    <row r="9" spans="1:26" ht="14.15" customHeight="1" x14ac:dyDescent="0.35">
      <c r="A9" s="14"/>
      <c r="B9" s="14" t="s">
        <v>128</v>
      </c>
      <c r="C9" s="351">
        <v>161.33100763734913</v>
      </c>
      <c r="D9" s="351">
        <v>8.4962244395171194</v>
      </c>
      <c r="E9" s="351">
        <v>79.774033013057405</v>
      </c>
      <c r="F9" s="351">
        <v>25.553387533875341</v>
      </c>
      <c r="G9" s="351">
        <v>126.06129219019462</v>
      </c>
      <c r="H9" s="351">
        <v>4.3912798718896271</v>
      </c>
      <c r="I9" s="351">
        <v>2.9443557526484359</v>
      </c>
      <c r="J9" s="351">
        <v>16.656618625277158</v>
      </c>
      <c r="K9" s="351">
        <v>17.581759053954173</v>
      </c>
      <c r="L9" s="351">
        <v>18.285461936437549</v>
      </c>
      <c r="M9" s="351">
        <v>14.490277161862526</v>
      </c>
      <c r="N9" s="351">
        <v>186.40128849470315</v>
      </c>
      <c r="O9" s="351">
        <v>30.56443335796995</v>
      </c>
      <c r="P9" s="351">
        <v>11.753631436314363</v>
      </c>
      <c r="Q9" s="351">
        <v>9.3847807341709775</v>
      </c>
      <c r="R9" s="351">
        <v>30.467726040896778</v>
      </c>
      <c r="S9" s="351">
        <v>38.307208672086716</v>
      </c>
      <c r="T9" s="351">
        <v>47.302044838630195</v>
      </c>
      <c r="U9" s="351">
        <v>21.631929046563194</v>
      </c>
      <c r="V9" s="352"/>
      <c r="W9" s="352"/>
      <c r="X9" s="352"/>
      <c r="Y9" s="352"/>
      <c r="Z9" s="352"/>
    </row>
    <row r="10" spans="1:26" ht="15.5" x14ac:dyDescent="0.35">
      <c r="A10" s="14"/>
      <c r="B10" s="350" t="s">
        <v>129</v>
      </c>
      <c r="C10" s="350"/>
      <c r="D10" s="350"/>
      <c r="E10" s="353"/>
      <c r="F10" s="353"/>
      <c r="G10" s="353"/>
      <c r="H10" s="353"/>
      <c r="I10" s="353"/>
      <c r="J10" s="353"/>
      <c r="K10" s="353"/>
      <c r="L10" s="353"/>
      <c r="M10" s="353"/>
      <c r="N10" s="353"/>
      <c r="O10" s="353"/>
      <c r="P10" s="353"/>
      <c r="Q10" s="353"/>
      <c r="R10" s="353"/>
      <c r="S10" s="353"/>
      <c r="T10" s="353"/>
      <c r="U10" s="353"/>
    </row>
    <row r="11" spans="1:26" ht="15.5" x14ac:dyDescent="0.35">
      <c r="A11" s="14"/>
      <c r="B11" s="14" t="s">
        <v>125</v>
      </c>
      <c r="C11" s="351">
        <v>136.12716263650549</v>
      </c>
      <c r="D11" s="351">
        <v>3.6300702028081124</v>
      </c>
      <c r="E11" s="354">
        <v>35.762228939157573</v>
      </c>
      <c r="F11" s="354">
        <v>39.850618174726989</v>
      </c>
      <c r="G11" s="354">
        <v>143.83912051482065</v>
      </c>
      <c r="H11" s="354">
        <v>3.5200078003120132</v>
      </c>
      <c r="I11" s="354">
        <v>0.65598673946957875</v>
      </c>
      <c r="J11" s="354">
        <v>12.770807332293288</v>
      </c>
      <c r="K11" s="354">
        <v>29.366056454758191</v>
      </c>
      <c r="L11" s="354">
        <v>31.758954758190324</v>
      </c>
      <c r="M11" s="354">
        <v>24.898311232449302</v>
      </c>
      <c r="N11" s="354">
        <v>167.73177067082688</v>
      </c>
      <c r="O11" s="354">
        <v>26.861755070202811</v>
      </c>
      <c r="P11" s="354">
        <v>9.5105772230889229</v>
      </c>
      <c r="Q11" s="354">
        <v>11.136433307332297</v>
      </c>
      <c r="R11" s="354">
        <v>31.055391965678623</v>
      </c>
      <c r="S11" s="354">
        <v>29.763919656786268</v>
      </c>
      <c r="T11" s="354">
        <v>102.74960998439931</v>
      </c>
      <c r="U11" s="354">
        <v>26.751170046801871</v>
      </c>
    </row>
    <row r="12" spans="1:26" ht="15.5" x14ac:dyDescent="0.35">
      <c r="A12" s="14"/>
      <c r="B12" s="14" t="s">
        <v>126</v>
      </c>
      <c r="C12" s="351">
        <v>146.18884792114423</v>
      </c>
      <c r="D12" s="351">
        <v>4.1439820647743266</v>
      </c>
      <c r="E12" s="354">
        <v>62.721007077744019</v>
      </c>
      <c r="F12" s="354">
        <v>27.54783295041873</v>
      </c>
      <c r="G12" s="354">
        <v>124.23714518639292</v>
      </c>
      <c r="H12" s="354">
        <v>4.943949084710594</v>
      </c>
      <c r="I12" s="354">
        <v>0.40797821092418252</v>
      </c>
      <c r="J12" s="354">
        <v>15.101966204698734</v>
      </c>
      <c r="K12" s="354">
        <v>31.899269991847639</v>
      </c>
      <c r="L12" s="354">
        <v>27.537931149484933</v>
      </c>
      <c r="M12" s="354">
        <v>21.416240643296511</v>
      </c>
      <c r="N12" s="354">
        <v>190.27903134958862</v>
      </c>
      <c r="O12" s="354">
        <v>25.937164455643668</v>
      </c>
      <c r="P12" s="354">
        <v>9.9331827614318531</v>
      </c>
      <c r="Q12" s="354">
        <v>9.0714348180538114</v>
      </c>
      <c r="R12" s="354">
        <v>23.15725746683465</v>
      </c>
      <c r="S12" s="354">
        <v>38.97379789520491</v>
      </c>
      <c r="T12" s="354">
        <v>65.228210924182903</v>
      </c>
      <c r="U12" s="354">
        <v>46.201919513821998</v>
      </c>
    </row>
    <row r="13" spans="1:26" ht="15.5" x14ac:dyDescent="0.35">
      <c r="A13" s="14"/>
      <c r="B13" s="14" t="s">
        <v>127</v>
      </c>
      <c r="C13" s="351">
        <v>171.69531994201699</v>
      </c>
      <c r="D13" s="351">
        <v>5.8600427969904079</v>
      </c>
      <c r="E13" s="354">
        <v>86.485227514323185</v>
      </c>
      <c r="F13" s="354">
        <v>25.425504590322351</v>
      </c>
      <c r="G13" s="354">
        <v>137.74900566024706</v>
      </c>
      <c r="H13" s="354">
        <v>10.771974528887965</v>
      </c>
      <c r="I13" s="354">
        <v>1.9725484917512248</v>
      </c>
      <c r="J13" s="354">
        <v>15.95911782977841</v>
      </c>
      <c r="K13" s="354">
        <v>25.885848381307373</v>
      </c>
      <c r="L13" s="354">
        <v>20.420888037550895</v>
      </c>
      <c r="M13" s="354">
        <v>18.379018085179805</v>
      </c>
      <c r="N13" s="354">
        <v>148.4173600469386</v>
      </c>
      <c r="O13" s="354">
        <v>32.714071581417841</v>
      </c>
      <c r="P13" s="354">
        <v>11.164055359977914</v>
      </c>
      <c r="Q13" s="354">
        <v>8.6103634292814242</v>
      </c>
      <c r="R13" s="354">
        <v>22.020297508110723</v>
      </c>
      <c r="S13" s="354">
        <v>30.741821288051359</v>
      </c>
      <c r="T13" s="354">
        <v>53.30545316490646</v>
      </c>
      <c r="U13" s="354">
        <v>48.582988196313941</v>
      </c>
    </row>
    <row r="14" spans="1:26" ht="15.5" x14ac:dyDescent="0.35">
      <c r="A14" s="14"/>
      <c r="B14" s="14" t="s">
        <v>128</v>
      </c>
      <c r="C14" s="351">
        <v>157.85991135915958</v>
      </c>
      <c r="D14" s="351">
        <v>8.6560325016414961</v>
      </c>
      <c r="E14" s="354">
        <v>75.141026756401828</v>
      </c>
      <c r="F14" s="354">
        <v>27.040635259356531</v>
      </c>
      <c r="G14" s="354">
        <v>146.36457156927116</v>
      </c>
      <c r="H14" s="354">
        <v>2.7204990151017721</v>
      </c>
      <c r="I14" s="354">
        <v>2.0128496388706498</v>
      </c>
      <c r="J14" s="354">
        <v>17.136273801707155</v>
      </c>
      <c r="K14" s="354">
        <v>20.506925476034137</v>
      </c>
      <c r="L14" s="354">
        <v>15.861434668417598</v>
      </c>
      <c r="M14" s="354">
        <v>14.333504596191725</v>
      </c>
      <c r="N14" s="354">
        <v>211.6705909389363</v>
      </c>
      <c r="O14" s="354">
        <v>27.708933026920555</v>
      </c>
      <c r="P14" s="354">
        <v>10.716195009848981</v>
      </c>
      <c r="Q14" s="354">
        <v>10.898246881155613</v>
      </c>
      <c r="R14" s="354">
        <v>35.041858174655282</v>
      </c>
      <c r="S14" s="354">
        <v>37.02698949441892</v>
      </c>
      <c r="T14" s="354">
        <v>45.705515430072225</v>
      </c>
      <c r="U14" s="354">
        <v>26.593565331582401</v>
      </c>
    </row>
    <row r="15" spans="1:26" ht="15.5" x14ac:dyDescent="0.35">
      <c r="A15" s="349" t="s">
        <v>130</v>
      </c>
      <c r="B15" s="349"/>
      <c r="C15" s="355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6"/>
      <c r="R15" s="356"/>
      <c r="S15" s="356"/>
      <c r="T15" s="356"/>
      <c r="U15" s="356"/>
    </row>
    <row r="16" spans="1:26" ht="15.5" x14ac:dyDescent="0.35">
      <c r="A16" s="14"/>
      <c r="B16" s="350" t="s">
        <v>124</v>
      </c>
      <c r="C16" s="350"/>
      <c r="D16" s="350"/>
      <c r="E16" s="353"/>
      <c r="F16" s="353"/>
      <c r="G16" s="353"/>
      <c r="H16" s="353"/>
      <c r="I16" s="353"/>
      <c r="J16" s="353"/>
      <c r="K16" s="353"/>
      <c r="L16" s="353"/>
      <c r="M16" s="353"/>
      <c r="N16" s="353"/>
      <c r="O16" s="353"/>
      <c r="P16" s="353"/>
      <c r="Q16" s="353"/>
      <c r="R16" s="353"/>
      <c r="S16" s="353"/>
      <c r="T16" s="353"/>
      <c r="U16" s="353"/>
    </row>
    <row r="17" spans="1:21" ht="15.5" x14ac:dyDescent="0.35">
      <c r="A17" s="14"/>
      <c r="B17" s="14" t="s">
        <v>125</v>
      </c>
      <c r="C17" s="351">
        <v>234.16380023094695</v>
      </c>
      <c r="D17" s="351">
        <v>9.1246281755196303</v>
      </c>
      <c r="E17" s="351">
        <v>113.2546224018476</v>
      </c>
      <c r="F17" s="351">
        <v>54.628638568129325</v>
      </c>
      <c r="G17" s="351">
        <v>146.49702078521938</v>
      </c>
      <c r="H17" s="351">
        <v>12.407707852193999</v>
      </c>
      <c r="I17" s="351">
        <v>1.4517505773672053</v>
      </c>
      <c r="J17" s="351">
        <v>16.10956004618938</v>
      </c>
      <c r="K17" s="351">
        <v>72.942269630484986</v>
      </c>
      <c r="L17" s="351">
        <v>49.642191685912259</v>
      </c>
      <c r="M17" s="351">
        <v>11.266806004618937</v>
      </c>
      <c r="N17" s="351">
        <v>176.69913625866045</v>
      </c>
      <c r="O17" s="351">
        <v>32.980096997690531</v>
      </c>
      <c r="P17" s="351">
        <v>15.069921478060047</v>
      </c>
      <c r="Q17" s="351">
        <v>16.830767898383375</v>
      </c>
      <c r="R17" s="351">
        <v>35.854003464203231</v>
      </c>
      <c r="S17" s="351">
        <v>34.05275866050809</v>
      </c>
      <c r="T17" s="351">
        <v>140.92032332563511</v>
      </c>
      <c r="U17" s="351">
        <v>46.566281755196314</v>
      </c>
    </row>
    <row r="18" spans="1:21" ht="15.5" x14ac:dyDescent="0.35">
      <c r="A18" s="14"/>
      <c r="B18" s="14" t="s">
        <v>126</v>
      </c>
      <c r="C18" s="351">
        <v>232.6325957119027</v>
      </c>
      <c r="D18" s="351">
        <v>10.12081602373887</v>
      </c>
      <c r="E18" s="351">
        <v>114.31732566765581</v>
      </c>
      <c r="F18" s="351">
        <v>44.57275833478792</v>
      </c>
      <c r="G18" s="351">
        <v>122.24273258858436</v>
      </c>
      <c r="H18" s="351">
        <v>7.397786699249437</v>
      </c>
      <c r="I18" s="351">
        <v>2.2044392564147324</v>
      </c>
      <c r="J18" s="351">
        <v>15.421077849537445</v>
      </c>
      <c r="K18" s="351">
        <v>57.679112410542871</v>
      </c>
      <c r="L18" s="351">
        <v>37.019929307034388</v>
      </c>
      <c r="M18" s="351">
        <v>24.213451736777792</v>
      </c>
      <c r="N18" s="351">
        <v>128.95414033862804</v>
      </c>
      <c r="O18" s="351">
        <v>41.615767585966111</v>
      </c>
      <c r="P18" s="351">
        <v>13.25011476697504</v>
      </c>
      <c r="Q18" s="351">
        <v>14.480344300925113</v>
      </c>
      <c r="R18" s="351">
        <v>39.585625763658562</v>
      </c>
      <c r="S18" s="351">
        <v>37.55312227264794</v>
      </c>
      <c r="T18" s="351">
        <v>112.4611406877291</v>
      </c>
      <c r="U18" s="351">
        <v>27.225798568685626</v>
      </c>
    </row>
    <row r="19" spans="1:21" ht="15.5" x14ac:dyDescent="0.35">
      <c r="A19" s="14"/>
      <c r="B19" s="14" t="s">
        <v>127</v>
      </c>
      <c r="C19" s="351">
        <v>229.41969453123099</v>
      </c>
      <c r="D19" s="351">
        <v>13.704069449863434</v>
      </c>
      <c r="E19" s="351">
        <v>130.5540225078033</v>
      </c>
      <c r="F19" s="351">
        <v>33.781910358954342</v>
      </c>
      <c r="G19" s="351">
        <v>168.52203082325394</v>
      </c>
      <c r="H19" s="351">
        <v>8.5376292430745231</v>
      </c>
      <c r="I19" s="351">
        <v>2.111252438548576</v>
      </c>
      <c r="J19" s="351">
        <v>20.187706301209516</v>
      </c>
      <c r="K19" s="351">
        <v>55.481512387826783</v>
      </c>
      <c r="L19" s="351">
        <v>33.552755559890755</v>
      </c>
      <c r="M19" s="351">
        <v>28.848169625438953</v>
      </c>
      <c r="N19" s="351">
        <v>167.32671673819755</v>
      </c>
      <c r="O19" s="351">
        <v>43.296191962543908</v>
      </c>
      <c r="P19" s="351">
        <v>14.067781896215374</v>
      </c>
      <c r="Q19" s="351">
        <v>13.836465079984398</v>
      </c>
      <c r="R19" s="351">
        <v>39.068956301209532</v>
      </c>
      <c r="S19" s="351">
        <v>34.795437475614513</v>
      </c>
      <c r="T19" s="351">
        <v>76.974761022239576</v>
      </c>
      <c r="U19" s="351">
        <v>18.821303160358958</v>
      </c>
    </row>
    <row r="20" spans="1:21" ht="15.5" x14ac:dyDescent="0.35">
      <c r="A20" s="14"/>
      <c r="B20" s="14" t="s">
        <v>128</v>
      </c>
      <c r="C20" s="351">
        <v>196.62652309902791</v>
      </c>
      <c r="D20" s="351">
        <v>4.0112319538017331</v>
      </c>
      <c r="E20" s="351">
        <v>113.72101058710297</v>
      </c>
      <c r="F20" s="351">
        <v>36.087249759384029</v>
      </c>
      <c r="G20" s="351">
        <v>108.64511068334937</v>
      </c>
      <c r="H20" s="351">
        <v>14.211104427333972</v>
      </c>
      <c r="I20" s="351">
        <v>2.288705486044273</v>
      </c>
      <c r="J20" s="351">
        <v>11.643902791145335</v>
      </c>
      <c r="K20" s="351">
        <v>96.842196583253127</v>
      </c>
      <c r="L20" s="351">
        <v>43.463366217516835</v>
      </c>
      <c r="M20" s="351">
        <v>22.938681424446578</v>
      </c>
      <c r="N20" s="351">
        <v>156.01389797882584</v>
      </c>
      <c r="O20" s="351">
        <v>46.375223772858511</v>
      </c>
      <c r="P20" s="351">
        <v>20.251612127045235</v>
      </c>
      <c r="Q20" s="351">
        <v>13.928046198267566</v>
      </c>
      <c r="R20" s="351">
        <v>36.61717998075072</v>
      </c>
      <c r="S20" s="351">
        <v>32.588488931665061</v>
      </c>
      <c r="T20" s="351">
        <v>110.50818094321463</v>
      </c>
      <c r="U20" s="351">
        <v>27.660009624639073</v>
      </c>
    </row>
    <row r="21" spans="1:21" ht="15.5" x14ac:dyDescent="0.35">
      <c r="A21" s="14"/>
      <c r="B21" s="350" t="s">
        <v>129</v>
      </c>
      <c r="C21" s="350"/>
      <c r="D21" s="350"/>
      <c r="E21" s="353"/>
      <c r="F21" s="353"/>
      <c r="G21" s="353"/>
      <c r="H21" s="353"/>
      <c r="I21" s="353"/>
      <c r="J21" s="353"/>
      <c r="K21" s="353"/>
      <c r="L21" s="353"/>
      <c r="M21" s="353"/>
      <c r="N21" s="353"/>
      <c r="O21" s="353"/>
      <c r="P21" s="353"/>
      <c r="Q21" s="353"/>
      <c r="R21" s="353"/>
      <c r="S21" s="353"/>
      <c r="T21" s="353"/>
      <c r="U21" s="353"/>
    </row>
    <row r="22" spans="1:21" ht="15.5" x14ac:dyDescent="0.35">
      <c r="A22" s="14"/>
      <c r="B22" s="14" t="s">
        <v>125</v>
      </c>
      <c r="C22" s="351">
        <v>257.88384532760472</v>
      </c>
      <c r="D22" s="351">
        <v>6.1401181525241659</v>
      </c>
      <c r="E22" s="354">
        <v>78.649244539921241</v>
      </c>
      <c r="F22" s="354">
        <v>65.022708557107052</v>
      </c>
      <c r="G22" s="354">
        <v>104.24511994271393</v>
      </c>
      <c r="H22" s="354">
        <v>13.102126745435012</v>
      </c>
      <c r="I22" s="354">
        <v>0.7764232008592914</v>
      </c>
      <c r="J22" s="354">
        <v>11.113148943788042</v>
      </c>
      <c r="K22" s="354">
        <v>57.293326172574311</v>
      </c>
      <c r="L22" s="354">
        <v>60.175171858216963</v>
      </c>
      <c r="M22" s="354">
        <v>21.126049051199431</v>
      </c>
      <c r="N22" s="354">
        <v>144.57543680630147</v>
      </c>
      <c r="O22" s="354">
        <v>38.342993197278908</v>
      </c>
      <c r="P22" s="354">
        <v>11.803460436806304</v>
      </c>
      <c r="Q22" s="354">
        <v>18.051032939491584</v>
      </c>
      <c r="R22" s="354">
        <v>51.252416756176153</v>
      </c>
      <c r="S22" s="354">
        <v>23.125538847117795</v>
      </c>
      <c r="T22" s="354">
        <v>211.61797350519157</v>
      </c>
      <c r="U22" s="354">
        <v>52.623523093447915</v>
      </c>
    </row>
    <row r="23" spans="1:21" ht="15.5" x14ac:dyDescent="0.35">
      <c r="A23" s="14"/>
      <c r="B23" s="14" t="s">
        <v>126</v>
      </c>
      <c r="C23" s="351">
        <v>228.22761256323778</v>
      </c>
      <c r="D23" s="351">
        <v>10.50694519392917</v>
      </c>
      <c r="E23" s="354">
        <v>130.34989462478919</v>
      </c>
      <c r="F23" s="354">
        <v>43.100638279932518</v>
      </c>
      <c r="G23" s="354">
        <v>141.48937099494094</v>
      </c>
      <c r="H23" s="354">
        <v>9.9043865935919122</v>
      </c>
      <c r="I23" s="354">
        <v>2.9408473861720101</v>
      </c>
      <c r="J23" s="354">
        <v>17.306083052276563</v>
      </c>
      <c r="K23" s="354">
        <v>59.133126939291756</v>
      </c>
      <c r="L23" s="354">
        <v>41.536269814502518</v>
      </c>
      <c r="M23" s="354">
        <v>18.740902613827984</v>
      </c>
      <c r="N23" s="354">
        <v>143.09103077571677</v>
      </c>
      <c r="O23" s="354">
        <v>45.0255092748735</v>
      </c>
      <c r="P23" s="354">
        <v>15.20548903878583</v>
      </c>
      <c r="Q23" s="354">
        <v>14.450771079258004</v>
      </c>
      <c r="R23" s="354">
        <v>37.407171163575022</v>
      </c>
      <c r="S23" s="354">
        <v>42.55023313659359</v>
      </c>
      <c r="T23" s="354">
        <v>112.87177487352443</v>
      </c>
      <c r="U23" s="354">
        <v>23.809881956155152</v>
      </c>
    </row>
    <row r="24" spans="1:21" ht="15.5" x14ac:dyDescent="0.35">
      <c r="A24" s="14"/>
      <c r="B24" s="14" t="s">
        <v>127</v>
      </c>
      <c r="C24" s="351">
        <v>225.69390785676819</v>
      </c>
      <c r="D24" s="351">
        <v>12.640334993573266</v>
      </c>
      <c r="E24" s="354">
        <v>121.58506314267358</v>
      </c>
      <c r="F24" s="354">
        <v>33.627861905526998</v>
      </c>
      <c r="G24" s="354">
        <v>157.09665568766061</v>
      </c>
      <c r="H24" s="354">
        <v>7.9912218830334218</v>
      </c>
      <c r="I24" s="354">
        <v>1.4637102345758355</v>
      </c>
      <c r="J24" s="354">
        <v>18.807642994858604</v>
      </c>
      <c r="K24" s="354">
        <v>61.559384399100274</v>
      </c>
      <c r="L24" s="354">
        <v>30.202070212082262</v>
      </c>
      <c r="M24" s="354">
        <v>28.826680189588686</v>
      </c>
      <c r="N24" s="354">
        <v>160.09380302056547</v>
      </c>
      <c r="O24" s="354">
        <v>39.686013014138815</v>
      </c>
      <c r="P24" s="354">
        <v>14.23493573264782</v>
      </c>
      <c r="Q24" s="354">
        <v>13.455426574550128</v>
      </c>
      <c r="R24" s="354">
        <v>37.210381185732658</v>
      </c>
      <c r="S24" s="354">
        <v>33.309682679948587</v>
      </c>
      <c r="T24" s="354">
        <v>75.301072461439588</v>
      </c>
      <c r="U24" s="354">
        <v>24.704048843187667</v>
      </c>
    </row>
    <row r="25" spans="1:21" ht="15.5" x14ac:dyDescent="0.35">
      <c r="A25" s="14"/>
      <c r="B25" s="14" t="s">
        <v>128</v>
      </c>
      <c r="C25" s="351">
        <v>200.14486725652898</v>
      </c>
      <c r="D25" s="351">
        <v>5.1079646017699112</v>
      </c>
      <c r="E25" s="354">
        <v>94.281784660766959</v>
      </c>
      <c r="F25" s="354">
        <v>56.240412979351035</v>
      </c>
      <c r="G25" s="354">
        <v>62.617502458210431</v>
      </c>
      <c r="H25" s="354">
        <v>1.9790265486725667</v>
      </c>
      <c r="I25" s="354">
        <v>2.6330088495575219</v>
      </c>
      <c r="J25" s="354">
        <v>7.0823893805309721</v>
      </c>
      <c r="K25" s="354">
        <v>117.14010275319566</v>
      </c>
      <c r="L25" s="354">
        <v>36.16517207472959</v>
      </c>
      <c r="M25" s="354">
        <v>29.040648967551618</v>
      </c>
      <c r="N25" s="354">
        <v>185.43529990167158</v>
      </c>
      <c r="O25" s="354">
        <v>24.357472959685349</v>
      </c>
      <c r="P25" s="354">
        <v>12.662418879056046</v>
      </c>
      <c r="Q25" s="354">
        <v>19.951917404129791</v>
      </c>
      <c r="R25" s="354">
        <v>34.86086529006883</v>
      </c>
      <c r="S25" s="354">
        <v>17.993608652900686</v>
      </c>
      <c r="T25" s="354">
        <v>49.646017699115042</v>
      </c>
      <c r="U25" s="354">
        <v>26.686332350049163</v>
      </c>
    </row>
    <row r="26" spans="1:21" ht="15.5" x14ac:dyDescent="0.35">
      <c r="A26" s="349" t="s">
        <v>131</v>
      </c>
      <c r="B26" s="349"/>
      <c r="C26" s="355"/>
      <c r="D26" s="355"/>
      <c r="E26" s="356"/>
      <c r="F26" s="356"/>
      <c r="G26" s="356"/>
      <c r="H26" s="356"/>
      <c r="I26" s="356"/>
      <c r="J26" s="356"/>
      <c r="K26" s="356"/>
      <c r="L26" s="356"/>
      <c r="M26" s="356"/>
      <c r="N26" s="356"/>
      <c r="O26" s="356"/>
      <c r="P26" s="356"/>
      <c r="Q26" s="356"/>
      <c r="R26" s="356"/>
      <c r="S26" s="356"/>
      <c r="T26" s="356"/>
      <c r="U26" s="356"/>
    </row>
    <row r="27" spans="1:21" ht="15.5" x14ac:dyDescent="0.35">
      <c r="A27" s="14"/>
      <c r="B27" s="14" t="s">
        <v>125</v>
      </c>
      <c r="C27" s="351">
        <v>212.43638917349722</v>
      </c>
      <c r="D27" s="351">
        <v>10.032961919398907</v>
      </c>
      <c r="E27" s="357">
        <v>155.27144296448083</v>
      </c>
      <c r="F27" s="357">
        <v>51.26883025956284</v>
      </c>
      <c r="G27" s="357">
        <v>190.88306010928957</v>
      </c>
      <c r="H27" s="357">
        <v>7.5072387295081997</v>
      </c>
      <c r="I27" s="357">
        <v>6.0333879781420778</v>
      </c>
      <c r="J27" s="357">
        <v>17.415093920765027</v>
      </c>
      <c r="K27" s="357">
        <v>57.445022754439869</v>
      </c>
      <c r="L27" s="357">
        <v>31.19284323770491</v>
      </c>
      <c r="M27" s="357">
        <v>27.672792862021858</v>
      </c>
      <c r="N27" s="357">
        <v>93.032326673497252</v>
      </c>
      <c r="O27" s="357">
        <v>49.122305327868865</v>
      </c>
      <c r="P27" s="357">
        <v>15.698133538251366</v>
      </c>
      <c r="Q27" s="357">
        <v>20.249599556010939</v>
      </c>
      <c r="R27" s="357">
        <v>35.023309426229503</v>
      </c>
      <c r="S27" s="357">
        <v>37.012225922131151</v>
      </c>
      <c r="T27" s="357">
        <v>106.90266393442622</v>
      </c>
      <c r="U27" s="357">
        <v>22.75315915300547</v>
      </c>
    </row>
    <row r="28" spans="1:21" ht="15.5" x14ac:dyDescent="0.35">
      <c r="A28" s="14"/>
      <c r="B28" s="14" t="s">
        <v>126</v>
      </c>
      <c r="C28" s="351">
        <v>205.85005925002125</v>
      </c>
      <c r="D28" s="351">
        <v>22.322476085356861</v>
      </c>
      <c r="E28" s="357">
        <v>176.86276388888894</v>
      </c>
      <c r="F28" s="357">
        <v>45.450807732401294</v>
      </c>
      <c r="G28" s="357">
        <v>168.58240434142758</v>
      </c>
      <c r="H28" s="357">
        <v>9.0841559357370567</v>
      </c>
      <c r="I28" s="357">
        <v>5.2237907775325025</v>
      </c>
      <c r="J28" s="357">
        <v>13.625930064998782</v>
      </c>
      <c r="K28" s="357">
        <v>57.918325032192804</v>
      </c>
      <c r="L28" s="357">
        <v>28.507796633554058</v>
      </c>
      <c r="M28" s="357">
        <v>33.309701158940385</v>
      </c>
      <c r="N28" s="357">
        <v>97.883610651214141</v>
      </c>
      <c r="O28" s="357">
        <v>46.893426232523929</v>
      </c>
      <c r="P28" s="357">
        <v>16.290111295069895</v>
      </c>
      <c r="Q28" s="357">
        <v>15.829489820946785</v>
      </c>
      <c r="R28" s="357">
        <v>36.471182701741498</v>
      </c>
      <c r="S28" s="357">
        <v>27.567624632082428</v>
      </c>
      <c r="T28" s="357">
        <v>70.308137110620621</v>
      </c>
      <c r="U28" s="357">
        <v>11.571314692175614</v>
      </c>
    </row>
    <row r="29" spans="1:21" ht="15.5" x14ac:dyDescent="0.35">
      <c r="A29" s="14"/>
      <c r="B29" s="14" t="s">
        <v>127</v>
      </c>
      <c r="C29" s="351">
        <v>197.30971835379069</v>
      </c>
      <c r="D29" s="351">
        <v>24.988829319713744</v>
      </c>
      <c r="E29" s="357">
        <v>211.4815241707991</v>
      </c>
      <c r="F29" s="357">
        <v>45.465758826498764</v>
      </c>
      <c r="G29" s="357">
        <v>198.62759049202734</v>
      </c>
      <c r="H29" s="357">
        <v>13.103532232681054</v>
      </c>
      <c r="I29" s="357">
        <v>6.3227241143807316</v>
      </c>
      <c r="J29" s="357">
        <v>13.95493957300234</v>
      </c>
      <c r="K29" s="357">
        <v>50.480792439944175</v>
      </c>
      <c r="L29" s="357">
        <v>25.103001603468254</v>
      </c>
      <c r="M29" s="357">
        <v>44.057853728063655</v>
      </c>
      <c r="N29" s="357">
        <v>130.71904697568053</v>
      </c>
      <c r="O29" s="357">
        <v>49.728757609050675</v>
      </c>
      <c r="P29" s="357">
        <v>17.668351100157366</v>
      </c>
      <c r="Q29" s="357">
        <v>14.158259643079855</v>
      </c>
      <c r="R29" s="357">
        <v>36.756872791519449</v>
      </c>
      <c r="S29" s="357">
        <v>29.060486533836137</v>
      </c>
      <c r="T29" s="357">
        <v>43.133267511951779</v>
      </c>
      <c r="U29" s="357">
        <v>12.674947293404998</v>
      </c>
    </row>
    <row r="30" spans="1:21" ht="15.5" x14ac:dyDescent="0.35">
      <c r="A30" s="14"/>
      <c r="B30" s="14" t="s">
        <v>128</v>
      </c>
      <c r="C30" s="351">
        <v>172.84875</v>
      </c>
      <c r="D30" s="351">
        <v>0</v>
      </c>
      <c r="E30" s="357">
        <v>287.51875000000001</v>
      </c>
      <c r="F30" s="357">
        <v>32.407499999999999</v>
      </c>
      <c r="G30" s="357">
        <v>252.625</v>
      </c>
      <c r="H30" s="357">
        <v>7.3512500000000012</v>
      </c>
      <c r="I30" s="357">
        <v>12.9725</v>
      </c>
      <c r="J30" s="357">
        <v>39.552499999999995</v>
      </c>
      <c r="K30" s="357">
        <v>126.37</v>
      </c>
      <c r="L30" s="357">
        <v>35.65</v>
      </c>
      <c r="M30" s="357">
        <v>0</v>
      </c>
      <c r="N30" s="357">
        <v>136.05000000000001</v>
      </c>
      <c r="O30" s="357">
        <v>27.006250000000001</v>
      </c>
      <c r="P30" s="357">
        <v>17.5425</v>
      </c>
      <c r="Q30" s="357">
        <v>15.291249999999998</v>
      </c>
      <c r="R30" s="357">
        <v>58</v>
      </c>
      <c r="S30" s="357">
        <v>14.5625</v>
      </c>
      <c r="T30" s="357">
        <v>0</v>
      </c>
      <c r="U30" s="357">
        <v>0</v>
      </c>
    </row>
    <row r="31" spans="1:21" ht="15.5" x14ac:dyDescent="0.35">
      <c r="A31" s="349" t="s">
        <v>132</v>
      </c>
      <c r="B31" s="349"/>
      <c r="C31" s="355"/>
      <c r="D31" s="355"/>
      <c r="E31" s="356"/>
      <c r="F31" s="356"/>
      <c r="G31" s="356"/>
      <c r="H31" s="356"/>
      <c r="I31" s="356"/>
      <c r="J31" s="356"/>
      <c r="K31" s="356"/>
      <c r="L31" s="356"/>
      <c r="M31" s="356"/>
      <c r="N31" s="356"/>
      <c r="O31" s="356"/>
      <c r="P31" s="356"/>
      <c r="Q31" s="356"/>
      <c r="R31" s="356"/>
      <c r="S31" s="356"/>
      <c r="T31" s="356"/>
      <c r="U31" s="356"/>
    </row>
    <row r="32" spans="1:21" ht="15.5" x14ac:dyDescent="0.35">
      <c r="A32" s="14"/>
      <c r="B32" s="14" t="s">
        <v>125</v>
      </c>
      <c r="C32" s="351">
        <v>200.04602061393678</v>
      </c>
      <c r="D32" s="351">
        <v>15.940935469415193</v>
      </c>
      <c r="E32" s="358">
        <v>216.94603921129291</v>
      </c>
      <c r="F32" s="358">
        <v>36.19998655612816</v>
      </c>
      <c r="G32" s="358">
        <v>341.28242437822104</v>
      </c>
      <c r="H32" s="358">
        <v>13.113023750840245</v>
      </c>
      <c r="I32" s="358">
        <v>6.7846269325565762</v>
      </c>
      <c r="J32" s="358">
        <v>15.473732915079548</v>
      </c>
      <c r="K32" s="358">
        <v>57.125919784898059</v>
      </c>
      <c r="L32" s="358">
        <v>23.602453506609908</v>
      </c>
      <c r="M32" s="358">
        <v>36.655072820972428</v>
      </c>
      <c r="N32" s="358">
        <v>123.6868082007618</v>
      </c>
      <c r="O32" s="358">
        <v>46.060853685861538</v>
      </c>
      <c r="P32" s="358">
        <v>18.065970199417432</v>
      </c>
      <c r="Q32" s="358">
        <v>13.31004705355142</v>
      </c>
      <c r="R32" s="358">
        <v>27.682362760475016</v>
      </c>
      <c r="S32" s="358">
        <v>24.190604974232574</v>
      </c>
      <c r="T32" s="358">
        <v>13.203562626036303</v>
      </c>
      <c r="U32" s="358">
        <v>7.3829262827694375</v>
      </c>
    </row>
    <row r="33" spans="1:21" ht="15.5" x14ac:dyDescent="0.35">
      <c r="A33" s="14"/>
      <c r="B33" s="14" t="s">
        <v>126</v>
      </c>
      <c r="C33" s="351">
        <v>180.38898313084414</v>
      </c>
      <c r="D33" s="351">
        <v>19.159155984684546</v>
      </c>
      <c r="E33" s="358">
        <v>236.13091351756282</v>
      </c>
      <c r="F33" s="358">
        <v>27.937326452472107</v>
      </c>
      <c r="G33" s="358">
        <v>296.87403695688369</v>
      </c>
      <c r="H33" s="358">
        <v>8.2515515232229077</v>
      </c>
      <c r="I33" s="358">
        <v>4.8438072249042792</v>
      </c>
      <c r="J33" s="358">
        <v>14.262445480273016</v>
      </c>
      <c r="K33" s="358">
        <v>49.445562676876982</v>
      </c>
      <c r="L33" s="358">
        <v>20.948217080073242</v>
      </c>
      <c r="M33" s="358">
        <v>27.984312468786435</v>
      </c>
      <c r="N33" s="358">
        <v>118.77408273680702</v>
      </c>
      <c r="O33" s="358">
        <v>49.485645913101372</v>
      </c>
      <c r="P33" s="358">
        <v>20.557735974696193</v>
      </c>
      <c r="Q33" s="358">
        <v>12.581377559513905</v>
      </c>
      <c r="R33" s="358">
        <v>26.581608123855506</v>
      </c>
      <c r="S33" s="358">
        <v>26.961597303146323</v>
      </c>
      <c r="T33" s="358">
        <v>16.49242550357916</v>
      </c>
      <c r="U33" s="358">
        <v>5.753287830863993</v>
      </c>
    </row>
    <row r="34" spans="1:21" ht="15.5" x14ac:dyDescent="0.35">
      <c r="A34" s="14"/>
      <c r="B34" s="14" t="s">
        <v>127</v>
      </c>
      <c r="C34" s="351">
        <v>198.26491717417781</v>
      </c>
      <c r="D34" s="351">
        <v>17.57045310596833</v>
      </c>
      <c r="E34" s="358">
        <v>205.15315249695493</v>
      </c>
      <c r="F34" s="358">
        <v>34.876923264311806</v>
      </c>
      <c r="G34" s="358">
        <v>264.07981485992696</v>
      </c>
      <c r="H34" s="358">
        <v>11.768455542021924</v>
      </c>
      <c r="I34" s="358">
        <v>5.0788063337393439</v>
      </c>
      <c r="J34" s="358">
        <v>8.6443702801461644</v>
      </c>
      <c r="K34" s="358">
        <v>32.694026796589526</v>
      </c>
      <c r="L34" s="358">
        <v>20.089559074299629</v>
      </c>
      <c r="M34" s="358">
        <v>54.77208038976859</v>
      </c>
      <c r="N34" s="358">
        <v>123.2715505481121</v>
      </c>
      <c r="O34" s="358">
        <v>41.709639464068196</v>
      </c>
      <c r="P34" s="358">
        <v>18.806132764920829</v>
      </c>
      <c r="Q34" s="358">
        <v>8.4353227771010975</v>
      </c>
      <c r="R34" s="358">
        <v>27.634799025578559</v>
      </c>
      <c r="S34" s="358">
        <v>19.092982947624847</v>
      </c>
      <c r="T34" s="358">
        <v>4.862362971985382</v>
      </c>
      <c r="U34" s="358">
        <v>3.663824604141293</v>
      </c>
    </row>
    <row r="35" spans="1:21" ht="15.5" x14ac:dyDescent="0.35">
      <c r="A35" s="359"/>
      <c r="B35" s="359" t="s">
        <v>128</v>
      </c>
      <c r="C35" s="360">
        <v>141.47944827586207</v>
      </c>
      <c r="D35" s="360">
        <v>5.4620689655172416</v>
      </c>
      <c r="E35" s="360">
        <v>130.05817241379313</v>
      </c>
      <c r="F35" s="360">
        <v>31.15868965517241</v>
      </c>
      <c r="G35" s="360">
        <v>235.27586206896552</v>
      </c>
      <c r="H35" s="360">
        <v>7.3077931034482759</v>
      </c>
      <c r="I35" s="360">
        <v>9.8068965517241367</v>
      </c>
      <c r="J35" s="360">
        <v>19.913793103448278</v>
      </c>
      <c r="K35" s="360">
        <v>106.40541379310345</v>
      </c>
      <c r="L35" s="360">
        <v>0</v>
      </c>
      <c r="M35" s="360">
        <v>0</v>
      </c>
      <c r="N35" s="360">
        <v>122.72413793103448</v>
      </c>
      <c r="O35" s="360">
        <v>24.338827586206897</v>
      </c>
      <c r="P35" s="360">
        <v>2.9856551724137934</v>
      </c>
      <c r="Q35" s="360">
        <v>7.0660000000000007</v>
      </c>
      <c r="R35" s="360">
        <v>89.079310344827576</v>
      </c>
      <c r="S35" s="360">
        <v>0</v>
      </c>
      <c r="T35" s="360">
        <v>0</v>
      </c>
      <c r="U35" s="360">
        <v>0</v>
      </c>
    </row>
    <row r="37" spans="1:21" ht="17.5" x14ac:dyDescent="0.35">
      <c r="B37" s="361" t="s">
        <v>315</v>
      </c>
      <c r="C37" s="50"/>
    </row>
    <row r="38" spans="1:21" ht="15.5" x14ac:dyDescent="0.35">
      <c r="B38" s="147" t="s">
        <v>152</v>
      </c>
      <c r="C38" s="50"/>
    </row>
  </sheetData>
  <pageMargins left="0.7" right="0.7" top="0.75" bottom="0.75" header="0.3" footer="0.3"/>
  <pageSetup paperSize="9" orientation="portrait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7FC1F-6868-4DDB-AAF2-9AB9EF019E08}">
  <dimension ref="A1:K45"/>
  <sheetViews>
    <sheetView topLeftCell="F1" zoomScale="60" zoomScaleNormal="60" workbookViewId="0">
      <selection activeCell="F2" sqref="F2"/>
    </sheetView>
  </sheetViews>
  <sheetFormatPr defaultRowHeight="14.5" x14ac:dyDescent="0.35"/>
  <cols>
    <col min="1" max="1" width="26.1796875" customWidth="1"/>
    <col min="6" max="6" width="30.7265625" customWidth="1"/>
  </cols>
  <sheetData>
    <row r="1" spans="1:11" ht="15.5" x14ac:dyDescent="0.35">
      <c r="F1" s="14" t="s">
        <v>306</v>
      </c>
    </row>
    <row r="2" spans="1:11" ht="15" thickBot="1" x14ac:dyDescent="0.4">
      <c r="B2" t="s">
        <v>83</v>
      </c>
      <c r="C2" t="s">
        <v>84</v>
      </c>
      <c r="D2" t="s">
        <v>27</v>
      </c>
    </row>
    <row r="3" spans="1:11" x14ac:dyDescent="0.35">
      <c r="A3" t="s">
        <v>86</v>
      </c>
      <c r="B3" s="125">
        <v>239.2513152663204</v>
      </c>
      <c r="C3" s="126">
        <v>169.36147843801177</v>
      </c>
      <c r="D3" s="170">
        <v>202.33319700649614</v>
      </c>
      <c r="E3" s="124"/>
      <c r="G3" s="171"/>
      <c r="H3" s="171"/>
      <c r="I3" s="172"/>
      <c r="K3" s="124"/>
    </row>
    <row r="4" spans="1:11" x14ac:dyDescent="0.35">
      <c r="A4" t="s">
        <v>88</v>
      </c>
      <c r="B4" s="128">
        <v>26.251841178866506</v>
      </c>
      <c r="C4" s="129">
        <v>18.865130826794154</v>
      </c>
      <c r="D4" s="173">
        <v>22.3499370007412</v>
      </c>
      <c r="G4" s="171"/>
      <c r="H4" s="171"/>
      <c r="I4" s="172"/>
    </row>
    <row r="5" spans="1:11" x14ac:dyDescent="0.35">
      <c r="A5" t="s">
        <v>85</v>
      </c>
      <c r="B5" s="131">
        <v>194.79260309990707</v>
      </c>
      <c r="C5" s="132">
        <v>189.13975816530683</v>
      </c>
      <c r="D5" s="174">
        <v>191.80658385489562</v>
      </c>
      <c r="G5" s="175"/>
      <c r="H5" s="175"/>
      <c r="I5" s="176"/>
    </row>
    <row r="6" spans="1:11" x14ac:dyDescent="0.35">
      <c r="A6" t="s">
        <v>87</v>
      </c>
      <c r="B6" s="131">
        <v>54.6</v>
      </c>
      <c r="C6" s="132">
        <v>38.1</v>
      </c>
      <c r="D6" s="174">
        <v>45.9</v>
      </c>
      <c r="G6" s="175"/>
      <c r="H6" s="175"/>
      <c r="I6" s="176"/>
    </row>
    <row r="7" spans="1:11" x14ac:dyDescent="0.35">
      <c r="A7" t="s">
        <v>89</v>
      </c>
      <c r="B7" s="131">
        <v>189.30269943558704</v>
      </c>
      <c r="C7" s="132">
        <v>180.56062931975268</v>
      </c>
      <c r="D7" s="174">
        <v>184.68484950177051</v>
      </c>
      <c r="G7" s="175"/>
      <c r="H7" s="175"/>
      <c r="I7" s="176"/>
    </row>
    <row r="8" spans="1:11" x14ac:dyDescent="0.35">
      <c r="A8" t="s">
        <v>91</v>
      </c>
      <c r="B8" s="131">
        <v>10.302312056324913</v>
      </c>
      <c r="C8" s="132">
        <v>11.207678116717767</v>
      </c>
      <c r="D8" s="174">
        <v>10.780556287573088</v>
      </c>
      <c r="G8" s="175"/>
      <c r="H8" s="175"/>
      <c r="I8" s="176"/>
    </row>
    <row r="9" spans="1:11" x14ac:dyDescent="0.35">
      <c r="A9" t="s">
        <v>92</v>
      </c>
      <c r="B9" s="131">
        <v>6.3652548586058399</v>
      </c>
      <c r="C9" s="132">
        <v>5.3610099776542093</v>
      </c>
      <c r="D9" s="174">
        <v>5.8347795712207242</v>
      </c>
      <c r="G9" s="175"/>
      <c r="H9" s="175"/>
      <c r="I9" s="176"/>
    </row>
    <row r="10" spans="1:11" x14ac:dyDescent="0.35">
      <c r="A10" t="s">
        <v>93</v>
      </c>
      <c r="B10" s="131">
        <v>16.620376614686393</v>
      </c>
      <c r="C10" s="132">
        <v>12.089003014083039</v>
      </c>
      <c r="D10" s="174">
        <v>14.226755538170124</v>
      </c>
      <c r="G10" s="175"/>
      <c r="H10" s="175"/>
      <c r="I10" s="176"/>
    </row>
    <row r="11" spans="1:11" x14ac:dyDescent="0.35">
      <c r="A11" t="s">
        <v>117</v>
      </c>
      <c r="B11" s="134">
        <v>69.500253273012916</v>
      </c>
      <c r="C11" s="135">
        <v>41.393224263368509</v>
      </c>
      <c r="D11" s="174">
        <v>54.6531929849845</v>
      </c>
      <c r="G11" s="175"/>
      <c r="H11" s="175"/>
      <c r="I11" s="176"/>
    </row>
    <row r="12" spans="1:11" x14ac:dyDescent="0.35">
      <c r="A12" t="s">
        <v>115</v>
      </c>
      <c r="B12" s="134">
        <v>32.443368148492979</v>
      </c>
      <c r="C12" s="135">
        <v>22.277311749727158</v>
      </c>
      <c r="D12" s="174">
        <v>27.073321666803924</v>
      </c>
      <c r="G12" s="175"/>
      <c r="H12" s="175"/>
      <c r="I12" s="176"/>
    </row>
    <row r="13" spans="1:11" x14ac:dyDescent="0.35">
      <c r="A13" t="s">
        <v>96</v>
      </c>
      <c r="B13" s="131">
        <v>40.012141423251485</v>
      </c>
      <c r="C13" s="132">
        <v>35.283229434079864</v>
      </c>
      <c r="D13" s="174">
        <v>37.514174050893509</v>
      </c>
      <c r="G13" s="175"/>
      <c r="H13" s="175"/>
      <c r="I13" s="176"/>
    </row>
    <row r="14" spans="1:11" x14ac:dyDescent="0.35">
      <c r="A14" t="s">
        <v>90</v>
      </c>
      <c r="B14" s="136">
        <v>104.47722812172699</v>
      </c>
      <c r="C14" s="137">
        <v>119.84633723951569</v>
      </c>
      <c r="D14" s="174">
        <v>112.59569875648521</v>
      </c>
      <c r="G14" s="175"/>
      <c r="H14" s="175"/>
      <c r="I14" s="176"/>
    </row>
    <row r="15" spans="1:11" x14ac:dyDescent="0.35">
      <c r="A15" t="s">
        <v>113</v>
      </c>
      <c r="B15" s="134">
        <v>53.754608256720573</v>
      </c>
      <c r="C15" s="135">
        <v>43.476949410175102</v>
      </c>
      <c r="D15" s="174">
        <v>48.325609679101788</v>
      </c>
      <c r="G15" s="175"/>
      <c r="H15" s="175"/>
      <c r="I15" s="176"/>
    </row>
    <row r="16" spans="1:11" x14ac:dyDescent="0.35">
      <c r="A16" t="s">
        <v>98</v>
      </c>
      <c r="B16" s="131">
        <v>17.949440678459215</v>
      </c>
      <c r="C16" s="132">
        <v>15.921576547315915</v>
      </c>
      <c r="D16" s="174">
        <v>16.878255922479369</v>
      </c>
      <c r="G16" s="175"/>
      <c r="H16" s="175"/>
      <c r="I16" s="176"/>
    </row>
    <row r="17" spans="1:9" x14ac:dyDescent="0.35">
      <c r="A17" t="s">
        <v>118</v>
      </c>
      <c r="B17" s="134">
        <v>18.42219437332712</v>
      </c>
      <c r="C17" s="135">
        <v>12.722305643610662</v>
      </c>
      <c r="D17" s="174">
        <v>15.411325043234786</v>
      </c>
      <c r="G17" s="175"/>
      <c r="H17" s="175"/>
      <c r="I17" s="176"/>
    </row>
    <row r="18" spans="1:9" x14ac:dyDescent="0.35">
      <c r="A18" t="s">
        <v>119</v>
      </c>
      <c r="B18" s="177">
        <v>41.187723146747345</v>
      </c>
      <c r="C18" s="178">
        <v>32.746606038559435</v>
      </c>
      <c r="D18" s="179">
        <v>36.728846523374159</v>
      </c>
      <c r="G18" s="175"/>
      <c r="H18" s="175"/>
      <c r="I18" s="176"/>
    </row>
    <row r="19" spans="1:9" x14ac:dyDescent="0.35">
      <c r="A19" t="s">
        <v>101</v>
      </c>
      <c r="B19" s="131">
        <v>30.545017892470604</v>
      </c>
      <c r="C19" s="132">
        <v>27.686272150912036</v>
      </c>
      <c r="D19" s="174">
        <v>29.034934049795485</v>
      </c>
      <c r="G19" s="175"/>
      <c r="H19" s="175"/>
      <c r="I19" s="176"/>
    </row>
    <row r="20" spans="1:9" x14ac:dyDescent="0.35">
      <c r="A20" t="s">
        <v>102</v>
      </c>
      <c r="B20" s="131">
        <v>68.73647154660766</v>
      </c>
      <c r="C20" s="132">
        <v>52.205509795769906</v>
      </c>
      <c r="D20" s="174">
        <v>60.004272008564605</v>
      </c>
      <c r="G20" s="175"/>
      <c r="H20" s="175"/>
      <c r="I20" s="176"/>
    </row>
    <row r="21" spans="1:9" x14ac:dyDescent="0.35">
      <c r="A21" t="s">
        <v>103</v>
      </c>
      <c r="B21" s="141">
        <v>17.876253927615512</v>
      </c>
      <c r="C21" s="142">
        <v>9.2416593046822264</v>
      </c>
      <c r="D21" s="180">
        <v>13.315176095967502</v>
      </c>
      <c r="G21" s="175"/>
      <c r="H21" s="175"/>
      <c r="I21" s="176"/>
    </row>
    <row r="22" spans="1:9" x14ac:dyDescent="0.35">
      <c r="A22" t="s">
        <v>120</v>
      </c>
      <c r="B22" s="144">
        <v>172.61325541138143</v>
      </c>
      <c r="C22" s="145">
        <v>61.596698279894042</v>
      </c>
      <c r="D22" s="181">
        <v>113.97064625710297</v>
      </c>
      <c r="G22" s="182"/>
      <c r="H22" s="182"/>
      <c r="I22" s="183"/>
    </row>
    <row r="29" spans="1:9" ht="14.5" customHeight="1" x14ac:dyDescent="0.35"/>
    <row r="44" spans="6:11" ht="15.5" x14ac:dyDescent="0.35">
      <c r="F44" s="147" t="s">
        <v>314</v>
      </c>
      <c r="G44" s="50"/>
      <c r="H44" s="50"/>
      <c r="I44" s="50"/>
      <c r="J44" s="50"/>
      <c r="K44" s="50"/>
    </row>
    <row r="45" spans="6:11" ht="15.5" x14ac:dyDescent="0.35">
      <c r="F45" s="147" t="s">
        <v>152</v>
      </c>
      <c r="G45" s="50"/>
      <c r="H45" s="50"/>
      <c r="I45" s="50"/>
      <c r="J45" s="50"/>
      <c r="K45" s="50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5CA72-F1C6-4AAC-BBE4-EEA347BE0FC1}">
  <dimension ref="A1:H19"/>
  <sheetViews>
    <sheetView zoomScale="80" zoomScaleNormal="80" workbookViewId="0">
      <selection activeCell="A2" sqref="A2"/>
    </sheetView>
  </sheetViews>
  <sheetFormatPr defaultRowHeight="14.5" x14ac:dyDescent="0.35"/>
  <cols>
    <col min="1" max="1" width="27.7265625" customWidth="1"/>
    <col min="2" max="2" width="12.54296875" customWidth="1"/>
    <col min="3" max="3" width="14.7265625" customWidth="1"/>
    <col min="4" max="4" width="12.1796875" customWidth="1"/>
    <col min="5" max="5" width="16.54296875" customWidth="1"/>
    <col min="7" max="7" width="15.453125" bestFit="1" customWidth="1"/>
    <col min="8" max="8" width="9.81640625" bestFit="1" customWidth="1"/>
  </cols>
  <sheetData>
    <row r="1" spans="1:8" x14ac:dyDescent="0.35">
      <c r="A1" t="s">
        <v>282</v>
      </c>
      <c r="B1" s="1"/>
      <c r="C1" s="1"/>
      <c r="D1" s="1"/>
      <c r="E1" s="1"/>
    </row>
    <row r="2" spans="1:8" x14ac:dyDescent="0.35">
      <c r="A2" s="253"/>
      <c r="B2" s="253"/>
      <c r="C2" s="253"/>
      <c r="D2" s="253"/>
      <c r="E2" s="253"/>
    </row>
    <row r="3" spans="1:8" ht="48" customHeight="1" x14ac:dyDescent="0.35">
      <c r="A3" s="261" t="s">
        <v>283</v>
      </c>
      <c r="B3" s="262" t="s">
        <v>322</v>
      </c>
      <c r="C3" s="262" t="s">
        <v>323</v>
      </c>
      <c r="D3" s="262" t="s">
        <v>284</v>
      </c>
      <c r="E3" s="262" t="s">
        <v>285</v>
      </c>
    </row>
    <row r="4" spans="1:8" x14ac:dyDescent="0.35">
      <c r="A4" s="254"/>
      <c r="B4" s="255"/>
      <c r="C4" s="255"/>
      <c r="D4" s="255"/>
      <c r="E4" s="255"/>
    </row>
    <row r="5" spans="1:8" x14ac:dyDescent="0.35">
      <c r="A5" s="9" t="s">
        <v>97</v>
      </c>
      <c r="B5" s="256">
        <v>5858.7887249537989</v>
      </c>
      <c r="C5" s="257">
        <v>60.775516075702271</v>
      </c>
      <c r="D5" s="256">
        <v>583150.81020900013</v>
      </c>
      <c r="E5" s="256">
        <v>24073</v>
      </c>
      <c r="F5" s="124"/>
    </row>
    <row r="6" spans="1:8" x14ac:dyDescent="0.35">
      <c r="A6" s="9" t="s">
        <v>286</v>
      </c>
      <c r="B6" s="256">
        <v>2249.0384898658717</v>
      </c>
      <c r="C6" s="257">
        <v>23.330159408810964</v>
      </c>
      <c r="D6" s="256">
        <v>185317.84175679996</v>
      </c>
      <c r="E6" s="256">
        <v>3406</v>
      </c>
      <c r="F6" s="124"/>
    </row>
    <row r="7" spans="1:8" x14ac:dyDescent="0.35">
      <c r="A7" s="9" t="s">
        <v>287</v>
      </c>
      <c r="B7" s="256">
        <v>392.06870027032568</v>
      </c>
      <c r="C7" s="257">
        <v>4.0670825856153021</v>
      </c>
      <c r="D7" s="256">
        <v>537968.65941300022</v>
      </c>
      <c r="E7" s="256">
        <v>21348</v>
      </c>
      <c r="F7" s="124"/>
    </row>
    <row r="8" spans="1:8" ht="15" x14ac:dyDescent="0.35">
      <c r="A8" s="9" t="s">
        <v>324</v>
      </c>
      <c r="B8" s="256">
        <v>386.09608975999998</v>
      </c>
      <c r="C8" s="257">
        <v>4.005126351464348</v>
      </c>
      <c r="D8" s="256">
        <v>94414.332729999995</v>
      </c>
      <c r="E8" s="256">
        <v>633</v>
      </c>
      <c r="F8" s="124"/>
    </row>
    <row r="9" spans="1:8" x14ac:dyDescent="0.35">
      <c r="A9" s="9" t="s">
        <v>288</v>
      </c>
      <c r="B9" s="256">
        <v>306.87865018500003</v>
      </c>
      <c r="C9" s="257">
        <v>3.1833727436135462</v>
      </c>
      <c r="D9" s="256">
        <v>110481.73710000001</v>
      </c>
      <c r="E9" s="256">
        <v>40</v>
      </c>
      <c r="F9" s="124"/>
    </row>
    <row r="10" spans="1:8" x14ac:dyDescent="0.35">
      <c r="A10" s="9" t="s">
        <v>289</v>
      </c>
      <c r="B10" s="256">
        <v>194.25720425918487</v>
      </c>
      <c r="C10" s="257">
        <v>2.0151062607857004</v>
      </c>
      <c r="D10" s="256">
        <v>16189.712494999998</v>
      </c>
      <c r="E10" s="256">
        <v>25223</v>
      </c>
      <c r="F10" s="124"/>
    </row>
    <row r="11" spans="1:8" x14ac:dyDescent="0.35">
      <c r="A11" s="9" t="s">
        <v>291</v>
      </c>
      <c r="B11" s="256">
        <v>117.45567827446445</v>
      </c>
      <c r="C11" s="257">
        <v>1.2184138732888889</v>
      </c>
      <c r="D11" s="256">
        <v>13071.876</v>
      </c>
      <c r="E11" s="256">
        <v>9893</v>
      </c>
      <c r="F11" s="124"/>
    </row>
    <row r="12" spans="1:8" x14ac:dyDescent="0.35">
      <c r="A12" s="9" t="s">
        <v>290</v>
      </c>
      <c r="B12" s="256">
        <v>115.57292114134258</v>
      </c>
      <c r="C12" s="257">
        <v>1.1988832942251091</v>
      </c>
      <c r="D12" s="256">
        <v>32233.456572999999</v>
      </c>
      <c r="E12" s="256">
        <v>194</v>
      </c>
      <c r="F12" s="124"/>
      <c r="G12" s="54"/>
      <c r="H12" s="54"/>
    </row>
    <row r="13" spans="1:8" ht="14.15" customHeight="1" x14ac:dyDescent="0.35">
      <c r="A13" s="258" t="s">
        <v>325</v>
      </c>
      <c r="B13" s="259">
        <v>19.891217160116867</v>
      </c>
      <c r="C13" s="260">
        <v>0.20633940649387397</v>
      </c>
      <c r="D13" s="259">
        <v>2584.003976</v>
      </c>
      <c r="E13" s="259">
        <v>1536</v>
      </c>
      <c r="F13" s="124"/>
      <c r="G13" s="54"/>
      <c r="H13" s="54"/>
    </row>
    <row r="14" spans="1:8" ht="14.15" customHeight="1" x14ac:dyDescent="0.35">
      <c r="A14" s="9"/>
      <c r="B14" s="256"/>
      <c r="C14" s="257"/>
      <c r="D14" s="256"/>
      <c r="E14" s="256"/>
      <c r="F14" s="124"/>
      <c r="G14" s="54"/>
      <c r="H14" s="54"/>
    </row>
    <row r="15" spans="1:8" x14ac:dyDescent="0.35">
      <c r="A15" s="9" t="s">
        <v>327</v>
      </c>
      <c r="B15" s="46"/>
      <c r="C15" s="47"/>
      <c r="D15" s="46"/>
      <c r="E15" s="46"/>
    </row>
    <row r="16" spans="1:8" x14ac:dyDescent="0.35">
      <c r="A16" s="9" t="s">
        <v>328</v>
      </c>
      <c r="B16" s="54"/>
      <c r="C16" s="54"/>
      <c r="D16" s="54"/>
      <c r="E16" s="54"/>
    </row>
    <row r="17" spans="1:1" x14ac:dyDescent="0.35">
      <c r="A17" s="9"/>
    </row>
    <row r="18" spans="1:1" x14ac:dyDescent="0.35">
      <c r="A18" s="244" t="s">
        <v>254</v>
      </c>
    </row>
    <row r="19" spans="1:1" x14ac:dyDescent="0.35">
      <c r="A19" s="17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FE60E-73B2-4ECB-BD6E-A4F26BDA12C3}">
  <dimension ref="A1:U48"/>
  <sheetViews>
    <sheetView topLeftCell="H1" zoomScale="60" zoomScaleNormal="60" workbookViewId="0">
      <selection activeCell="H1" sqref="H1"/>
    </sheetView>
  </sheetViews>
  <sheetFormatPr defaultRowHeight="14.5" x14ac:dyDescent="0.35"/>
  <cols>
    <col min="1" max="1" width="32.1796875" customWidth="1"/>
    <col min="7" max="7" width="11.54296875" customWidth="1"/>
  </cols>
  <sheetData>
    <row r="1" spans="1:21" ht="15.5" x14ac:dyDescent="0.35">
      <c r="H1" s="326" t="s">
        <v>307</v>
      </c>
    </row>
    <row r="2" spans="1:21" ht="15" thickBot="1" x14ac:dyDescent="0.4">
      <c r="B2" t="s">
        <v>104</v>
      </c>
      <c r="C2" t="s">
        <v>105</v>
      </c>
      <c r="D2" t="s">
        <v>106</v>
      </c>
      <c r="E2" t="s">
        <v>107</v>
      </c>
      <c r="F2" t="s">
        <v>108</v>
      </c>
    </row>
    <row r="3" spans="1:21" x14ac:dyDescent="0.35">
      <c r="A3" t="s">
        <v>86</v>
      </c>
      <c r="B3" s="149">
        <v>176.19782597076767</v>
      </c>
      <c r="C3" s="150">
        <v>217.02224771607263</v>
      </c>
      <c r="D3" s="151">
        <v>204.24987261465358</v>
      </c>
      <c r="E3" s="151">
        <v>202.70313642943964</v>
      </c>
      <c r="F3" s="151">
        <v>194.39430262372363</v>
      </c>
      <c r="O3" s="152"/>
      <c r="Q3" s="153"/>
      <c r="R3" s="153"/>
      <c r="S3" s="153"/>
      <c r="T3" s="153"/>
      <c r="U3" s="153"/>
    </row>
    <row r="4" spans="1:21" x14ac:dyDescent="0.35">
      <c r="A4" t="s">
        <v>88</v>
      </c>
      <c r="B4" s="154">
        <v>14.614977734235843</v>
      </c>
      <c r="C4" s="155">
        <v>31.123283901796011</v>
      </c>
      <c r="D4" s="155">
        <v>25.199423420074346</v>
      </c>
      <c r="E4" s="155">
        <v>22.852317183755432</v>
      </c>
      <c r="F4" s="155">
        <v>14.574154644393817</v>
      </c>
      <c r="Q4" s="153"/>
      <c r="R4" s="153"/>
      <c r="S4" s="153"/>
      <c r="T4" s="153"/>
      <c r="U4" s="153"/>
    </row>
    <row r="5" spans="1:21" x14ac:dyDescent="0.35">
      <c r="A5" t="s">
        <v>109</v>
      </c>
      <c r="B5" s="156">
        <v>167.31921584431777</v>
      </c>
      <c r="C5" s="157">
        <v>158.92372687702516</v>
      </c>
      <c r="D5" s="157">
        <v>179.58551910780679</v>
      </c>
      <c r="E5" s="158">
        <v>229.20413167951284</v>
      </c>
      <c r="F5" s="159">
        <v>207.7338647177929</v>
      </c>
      <c r="G5" s="160"/>
      <c r="H5" s="161"/>
      <c r="I5" s="161"/>
      <c r="J5" s="161"/>
      <c r="K5" s="161"/>
    </row>
    <row r="6" spans="1:21" x14ac:dyDescent="0.35">
      <c r="A6" t="s">
        <v>87</v>
      </c>
      <c r="B6" s="162">
        <v>60.090986818667631</v>
      </c>
      <c r="C6" s="159">
        <v>51.983856483769976</v>
      </c>
      <c r="D6" s="159">
        <v>41.627645353159835</v>
      </c>
      <c r="E6" s="159">
        <v>43.266250728674187</v>
      </c>
      <c r="F6" s="159">
        <v>41.12096152872693</v>
      </c>
      <c r="G6" s="160"/>
      <c r="H6" s="161"/>
      <c r="I6" s="161"/>
      <c r="J6" s="161"/>
      <c r="K6" s="161"/>
    </row>
    <row r="7" spans="1:21" x14ac:dyDescent="0.35">
      <c r="A7" t="s">
        <v>89</v>
      </c>
      <c r="B7" s="162">
        <v>181.58008104738158</v>
      </c>
      <c r="C7" s="159">
        <v>191.46495194156091</v>
      </c>
      <c r="D7" s="159">
        <v>181.48771524163564</v>
      </c>
      <c r="E7" s="159">
        <v>200.98802254031995</v>
      </c>
      <c r="F7" s="159">
        <v>168.86099519109092</v>
      </c>
      <c r="G7" s="160"/>
      <c r="H7" s="161"/>
      <c r="I7" s="161"/>
      <c r="J7" s="161"/>
      <c r="K7" s="161"/>
    </row>
    <row r="8" spans="1:21" x14ac:dyDescent="0.35">
      <c r="A8" t="s">
        <v>91</v>
      </c>
      <c r="B8" s="162">
        <v>15.254383683648021</v>
      </c>
      <c r="C8" s="159">
        <v>11.494147031361562</v>
      </c>
      <c r="D8" s="159">
        <v>11.129238289962823</v>
      </c>
      <c r="E8" s="159">
        <v>9.8044607811386779</v>
      </c>
      <c r="F8" s="159">
        <v>9.5110351809668412</v>
      </c>
      <c r="G8" s="160"/>
      <c r="H8" s="161"/>
      <c r="I8" s="161"/>
      <c r="J8" s="161"/>
      <c r="K8" s="161"/>
    </row>
    <row r="9" spans="1:21" x14ac:dyDescent="0.35">
      <c r="A9" t="s">
        <v>92</v>
      </c>
      <c r="B9" s="162">
        <v>3.7570840755254711</v>
      </c>
      <c r="C9" s="159">
        <v>6.111067171966825</v>
      </c>
      <c r="D9" s="159">
        <v>5.2189513011152426</v>
      </c>
      <c r="E9" s="159">
        <v>6.6979555022993713</v>
      </c>
      <c r="F9" s="159">
        <v>5.9113778790179703</v>
      </c>
      <c r="G9" s="160"/>
      <c r="H9" s="161"/>
      <c r="I9" s="161"/>
      <c r="J9" s="161"/>
      <c r="K9" s="161"/>
    </row>
    <row r="10" spans="1:21" x14ac:dyDescent="0.35">
      <c r="A10" t="s">
        <v>93</v>
      </c>
      <c r="B10" s="162">
        <v>11.572044887780548</v>
      </c>
      <c r="C10" s="159">
        <v>16.110789806118529</v>
      </c>
      <c r="D10" s="159">
        <v>11.216968029739769</v>
      </c>
      <c r="E10" s="159">
        <v>12.106334931018845</v>
      </c>
      <c r="F10" s="159">
        <v>16.845997468995193</v>
      </c>
      <c r="G10" s="160"/>
      <c r="H10" s="161"/>
      <c r="I10" s="161"/>
      <c r="J10" s="161"/>
      <c r="K10" s="161"/>
    </row>
    <row r="11" spans="1:21" x14ac:dyDescent="0.35">
      <c r="A11" t="s">
        <v>94</v>
      </c>
      <c r="B11" s="162">
        <v>37.997436765229786</v>
      </c>
      <c r="C11" s="159">
        <v>54.58626222057449</v>
      </c>
      <c r="D11" s="159">
        <v>53.162934516728612</v>
      </c>
      <c r="E11" s="159">
        <v>60.39936802901736</v>
      </c>
      <c r="F11" s="159">
        <v>56.224738597823332</v>
      </c>
      <c r="G11" s="160"/>
      <c r="H11" s="161"/>
      <c r="I11" s="161"/>
      <c r="J11" s="161"/>
      <c r="K11" s="161"/>
    </row>
    <row r="12" spans="1:21" x14ac:dyDescent="0.35">
      <c r="A12" t="s">
        <v>95</v>
      </c>
      <c r="B12" s="162">
        <v>19.92107588172426</v>
      </c>
      <c r="C12" s="159">
        <v>31.726217114296691</v>
      </c>
      <c r="D12" s="159">
        <v>31.915599256505566</v>
      </c>
      <c r="E12" s="159">
        <v>23.48505278839302</v>
      </c>
      <c r="F12" s="159">
        <v>24.692891672994197</v>
      </c>
      <c r="G12" s="160"/>
      <c r="H12" s="161"/>
      <c r="I12" s="161"/>
      <c r="J12" s="161"/>
      <c r="K12" s="161"/>
    </row>
    <row r="13" spans="1:21" x14ac:dyDescent="0.35">
      <c r="A13" t="s">
        <v>96</v>
      </c>
      <c r="B13" s="162">
        <v>50.272666547915925</v>
      </c>
      <c r="C13" s="159">
        <v>37.618474213214704</v>
      </c>
      <c r="D13" s="159">
        <v>34.887367286245357</v>
      </c>
      <c r="E13" s="159">
        <v>44.143823758015401</v>
      </c>
      <c r="F13" s="159">
        <v>31.095698962288015</v>
      </c>
      <c r="G13" s="160"/>
      <c r="H13" s="161"/>
      <c r="I13" s="161"/>
      <c r="J13" s="161"/>
      <c r="K13" s="161"/>
    </row>
    <row r="14" spans="1:21" x14ac:dyDescent="0.35">
      <c r="A14" t="s">
        <v>111</v>
      </c>
      <c r="B14" s="162">
        <v>111.03018881368007</v>
      </c>
      <c r="C14" s="159">
        <v>112.07394793211402</v>
      </c>
      <c r="D14" s="159">
        <v>121.28489851301111</v>
      </c>
      <c r="E14" s="159">
        <v>109.96893484033937</v>
      </c>
      <c r="F14" s="159">
        <v>110.83979625411295</v>
      </c>
      <c r="G14" s="160"/>
      <c r="H14" s="161"/>
      <c r="I14" s="161"/>
      <c r="J14" s="161"/>
      <c r="K14" s="161"/>
    </row>
    <row r="15" spans="1:21" x14ac:dyDescent="0.35">
      <c r="A15" t="s">
        <v>97</v>
      </c>
      <c r="B15" s="162">
        <v>49.206758995368723</v>
      </c>
      <c r="C15" s="159">
        <v>51.916426923710667</v>
      </c>
      <c r="D15" s="159">
        <v>44.984179182156154</v>
      </c>
      <c r="E15" s="159">
        <v>44.733954595504912</v>
      </c>
      <c r="F15" s="159">
        <v>49.770270311313588</v>
      </c>
      <c r="G15" s="160"/>
      <c r="H15" s="161"/>
      <c r="I15" s="161"/>
      <c r="J15" s="161"/>
      <c r="K15" s="161"/>
    </row>
    <row r="16" spans="1:21" x14ac:dyDescent="0.35">
      <c r="A16" t="s">
        <v>114</v>
      </c>
      <c r="B16" s="162">
        <v>15.480239579622371</v>
      </c>
      <c r="C16" s="157">
        <v>14.768154006700714</v>
      </c>
      <c r="D16" s="159">
        <v>18.021087732342004</v>
      </c>
      <c r="E16" s="158">
        <v>19.360889306302209</v>
      </c>
      <c r="F16" s="159">
        <v>16.538637560111372</v>
      </c>
      <c r="G16" s="160"/>
      <c r="H16" s="161"/>
      <c r="I16" s="161"/>
      <c r="J16" s="161"/>
      <c r="K16" s="161"/>
    </row>
    <row r="17" spans="1:11" x14ac:dyDescent="0.35">
      <c r="A17" t="s">
        <v>99</v>
      </c>
      <c r="B17" s="162">
        <v>13.506372461702888</v>
      </c>
      <c r="C17" s="159">
        <v>17.801242653924319</v>
      </c>
      <c r="D17" s="159">
        <v>14.328105947955383</v>
      </c>
      <c r="E17" s="159">
        <v>14.368184791761125</v>
      </c>
      <c r="F17" s="159">
        <v>15.289324727916981</v>
      </c>
      <c r="G17" s="160"/>
      <c r="H17" s="161"/>
      <c r="I17" s="161"/>
      <c r="J17" s="161"/>
      <c r="K17" s="161"/>
    </row>
    <row r="18" spans="1:11" x14ac:dyDescent="0.35">
      <c r="A18" t="s">
        <v>100</v>
      </c>
      <c r="B18" s="163">
        <v>33.223762023512649</v>
      </c>
      <c r="C18" s="164">
        <v>39.928626901741097</v>
      </c>
      <c r="D18" s="164">
        <v>34.072808550185883</v>
      </c>
      <c r="E18" s="164">
        <v>39.031951551266289</v>
      </c>
      <c r="F18" s="164">
        <v>34.241332067830939</v>
      </c>
      <c r="G18" s="160"/>
      <c r="H18" s="161"/>
      <c r="I18" s="161"/>
      <c r="J18" s="161"/>
      <c r="K18" s="161"/>
    </row>
    <row r="19" spans="1:11" x14ac:dyDescent="0.35">
      <c r="A19" t="s">
        <v>101</v>
      </c>
      <c r="B19" s="162">
        <v>36.379545778411114</v>
      </c>
      <c r="C19" s="159">
        <v>31.323335804910212</v>
      </c>
      <c r="D19" s="159">
        <v>27.960253903345706</v>
      </c>
      <c r="E19" s="159">
        <v>27.573036789947537</v>
      </c>
      <c r="F19" s="159">
        <v>26.467057453809169</v>
      </c>
      <c r="G19" s="160"/>
      <c r="H19" s="161"/>
      <c r="I19" s="161"/>
      <c r="J19" s="161"/>
      <c r="K19" s="161"/>
    </row>
    <row r="20" spans="1:11" x14ac:dyDescent="0.35">
      <c r="A20" t="s">
        <v>102</v>
      </c>
      <c r="B20" s="162">
        <v>56.02336123975774</v>
      </c>
      <c r="C20" s="159">
        <v>71.999835228208923</v>
      </c>
      <c r="D20" s="159">
        <v>61.991985130111487</v>
      </c>
      <c r="E20" s="159">
        <v>47.580665846233551</v>
      </c>
      <c r="F20" s="159">
        <v>59.629713996456594</v>
      </c>
      <c r="G20" s="160"/>
      <c r="H20" s="161"/>
      <c r="I20" s="161"/>
      <c r="J20" s="161"/>
      <c r="K20" s="161"/>
    </row>
    <row r="21" spans="1:11" x14ac:dyDescent="0.35">
      <c r="A21" t="s">
        <v>103</v>
      </c>
      <c r="B21" s="165">
        <v>17.953776273601708</v>
      </c>
      <c r="C21" s="166">
        <v>19.371560388861415</v>
      </c>
      <c r="D21" s="166">
        <v>10.102193308550186</v>
      </c>
      <c r="E21" s="166">
        <v>9.6188872336291169</v>
      </c>
      <c r="F21" s="166">
        <v>10.105578334598826</v>
      </c>
      <c r="G21" s="160"/>
      <c r="H21" s="161"/>
      <c r="I21" s="161"/>
      <c r="J21" s="161"/>
      <c r="K21" s="161"/>
    </row>
    <row r="22" spans="1:11" x14ac:dyDescent="0.35">
      <c r="A22" t="s">
        <v>120</v>
      </c>
      <c r="B22" s="167">
        <v>47.041881011756324</v>
      </c>
      <c r="C22" s="168">
        <v>118.50342835173285</v>
      </c>
      <c r="D22" s="168">
        <v>104.96932565055766</v>
      </c>
      <c r="E22" s="169">
        <v>137.70400835546329</v>
      </c>
      <c r="F22" s="168">
        <v>116.74816375601115</v>
      </c>
      <c r="G22" s="160"/>
      <c r="H22" s="161"/>
      <c r="I22" s="161"/>
      <c r="J22" s="161"/>
      <c r="K22" s="161"/>
    </row>
    <row r="23" spans="1:11" ht="13" customHeight="1" x14ac:dyDescent="0.35">
      <c r="B23" s="153"/>
      <c r="C23" s="153"/>
      <c r="D23" s="153"/>
      <c r="E23" s="153"/>
      <c r="F23" s="153"/>
      <c r="G23" s="160"/>
      <c r="H23" s="161"/>
      <c r="I23" s="161"/>
      <c r="J23" s="161"/>
      <c r="K23" s="161"/>
    </row>
    <row r="44" spans="8:15" x14ac:dyDescent="0.35">
      <c r="H44" t="s">
        <v>345</v>
      </c>
    </row>
    <row r="45" spans="8:15" ht="18.5" x14ac:dyDescent="0.45">
      <c r="H45" s="52"/>
      <c r="I45" s="52"/>
      <c r="J45" s="52"/>
      <c r="K45" s="52"/>
      <c r="L45" s="52"/>
      <c r="M45" s="52"/>
      <c r="N45" s="52"/>
      <c r="O45" s="52"/>
    </row>
    <row r="47" spans="8:15" ht="15.5" x14ac:dyDescent="0.35">
      <c r="H47" s="326" t="s">
        <v>300</v>
      </c>
    </row>
    <row r="48" spans="8:15" ht="15.5" x14ac:dyDescent="0.35">
      <c r="H48" s="326" t="s">
        <v>152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35E1C-AE12-4DC9-B80B-966403E5A074}">
  <dimension ref="A1:G47"/>
  <sheetViews>
    <sheetView topLeftCell="F1" zoomScale="70" zoomScaleNormal="70" workbookViewId="0">
      <selection activeCell="F2" sqref="F2"/>
    </sheetView>
  </sheetViews>
  <sheetFormatPr defaultRowHeight="14.5" x14ac:dyDescent="0.35"/>
  <cols>
    <col min="1" max="1" width="30.7265625" customWidth="1"/>
  </cols>
  <sheetData>
    <row r="1" spans="1:6" ht="15.5" x14ac:dyDescent="0.35">
      <c r="F1" s="326" t="s">
        <v>308</v>
      </c>
    </row>
    <row r="2" spans="1:6" ht="15" thickBot="1" x14ac:dyDescent="0.4">
      <c r="B2" t="s">
        <v>83</v>
      </c>
      <c r="C2" t="s">
        <v>84</v>
      </c>
      <c r="D2" t="s">
        <v>27</v>
      </c>
    </row>
    <row r="3" spans="1:6" x14ac:dyDescent="0.35">
      <c r="A3" t="s">
        <v>86</v>
      </c>
      <c r="B3" s="125">
        <v>219.20144038929445</v>
      </c>
      <c r="C3" s="126">
        <v>170.60605069110258</v>
      </c>
      <c r="D3" s="127">
        <v>190.85002511433072</v>
      </c>
      <c r="F3" s="124"/>
    </row>
    <row r="4" spans="1:6" x14ac:dyDescent="0.35">
      <c r="A4" t="s">
        <v>88</v>
      </c>
      <c r="B4" s="128">
        <v>18.090718572587189</v>
      </c>
      <c r="C4" s="129">
        <v>18.418958767662726</v>
      </c>
      <c r="D4" s="130">
        <v>18.282219744577329</v>
      </c>
    </row>
    <row r="5" spans="1:6" x14ac:dyDescent="0.35">
      <c r="A5" t="s">
        <v>85</v>
      </c>
      <c r="B5" s="131">
        <v>219.12715206812652</v>
      </c>
      <c r="C5" s="132">
        <v>223.50593340282603</v>
      </c>
      <c r="D5" s="133">
        <v>221.68181103452935</v>
      </c>
    </row>
    <row r="6" spans="1:6" x14ac:dyDescent="0.35">
      <c r="A6" t="s">
        <v>87</v>
      </c>
      <c r="B6" s="131">
        <v>41.1</v>
      </c>
      <c r="C6" s="132">
        <v>25.9</v>
      </c>
      <c r="D6" s="133">
        <v>32.200000000000003</v>
      </c>
    </row>
    <row r="7" spans="1:6" x14ac:dyDescent="0.35">
      <c r="A7" t="s">
        <v>89</v>
      </c>
      <c r="B7" s="131">
        <v>325.69828548256294</v>
      </c>
      <c r="C7" s="132">
        <v>283.21710794533254</v>
      </c>
      <c r="D7" s="133">
        <v>300.91401040610845</v>
      </c>
    </row>
    <row r="8" spans="1:6" x14ac:dyDescent="0.35">
      <c r="A8" t="s">
        <v>91</v>
      </c>
      <c r="B8" s="131">
        <v>13.729178426601781</v>
      </c>
      <c r="C8" s="132">
        <v>8.5311367848042678</v>
      </c>
      <c r="D8" s="133">
        <v>10.696548415433474</v>
      </c>
    </row>
    <row r="9" spans="1:6" x14ac:dyDescent="0.35">
      <c r="A9" t="s">
        <v>121</v>
      </c>
      <c r="B9" s="134">
        <v>8.5082222222222228</v>
      </c>
      <c r="C9" s="135">
        <v>3.3812659254111672</v>
      </c>
      <c r="D9" s="133">
        <v>5.5170646665315219</v>
      </c>
    </row>
    <row r="10" spans="1:6" x14ac:dyDescent="0.35">
      <c r="A10" t="s">
        <v>93</v>
      </c>
      <c r="B10" s="131">
        <v>16.219748580697484</v>
      </c>
      <c r="C10" s="132">
        <v>10.784302756543898</v>
      </c>
      <c r="D10" s="133">
        <v>13.048612744104327</v>
      </c>
    </row>
    <row r="11" spans="1:6" x14ac:dyDescent="0.35">
      <c r="A11" t="s">
        <v>94</v>
      </c>
      <c r="B11" s="131">
        <v>58.537915652879136</v>
      </c>
      <c r="C11" s="132">
        <v>40.277390548992358</v>
      </c>
      <c r="D11" s="133">
        <v>47.884400297317384</v>
      </c>
    </row>
    <row r="12" spans="1:6" x14ac:dyDescent="0.35">
      <c r="A12" t="s">
        <v>95</v>
      </c>
      <c r="B12" s="131">
        <v>21.084555555555546</v>
      </c>
      <c r="C12" s="132">
        <v>21.271142575862871</v>
      </c>
      <c r="D12" s="133">
        <v>21.193413744171902</v>
      </c>
    </row>
    <row r="13" spans="1:6" x14ac:dyDescent="0.35">
      <c r="A13" t="s">
        <v>122</v>
      </c>
      <c r="B13" s="134">
        <v>52.679441200324412</v>
      </c>
      <c r="C13" s="135">
        <v>26.843176974750993</v>
      </c>
      <c r="D13" s="133">
        <v>37.60610480437866</v>
      </c>
    </row>
    <row r="14" spans="1:6" x14ac:dyDescent="0.35">
      <c r="A14" t="s">
        <v>90</v>
      </c>
      <c r="B14" s="136">
        <v>101.25336171938361</v>
      </c>
      <c r="C14" s="137">
        <v>137.09206393328699</v>
      </c>
      <c r="D14" s="133">
        <v>122.16229846611256</v>
      </c>
    </row>
    <row r="15" spans="1:6" x14ac:dyDescent="0.35">
      <c r="A15" t="s">
        <v>97</v>
      </c>
      <c r="B15" s="131">
        <v>50.409333333333336</v>
      </c>
      <c r="C15" s="132">
        <v>43.169854644429002</v>
      </c>
      <c r="D15" s="133">
        <v>46.185692614365834</v>
      </c>
    </row>
    <row r="16" spans="1:6" x14ac:dyDescent="0.35">
      <c r="A16" t="s">
        <v>114</v>
      </c>
      <c r="B16" s="134">
        <v>22.641316301703164</v>
      </c>
      <c r="C16" s="135">
        <v>16.692056404910826</v>
      </c>
      <c r="D16" s="133">
        <v>19.170412190012851</v>
      </c>
    </row>
    <row r="17" spans="1:4" x14ac:dyDescent="0.35">
      <c r="A17" t="s">
        <v>99</v>
      </c>
      <c r="B17" s="131">
        <v>12.43709894566099</v>
      </c>
      <c r="C17" s="132">
        <v>10.882085939309707</v>
      </c>
      <c r="D17" s="133">
        <v>11.529876680856809</v>
      </c>
    </row>
    <row r="18" spans="1:4" x14ac:dyDescent="0.35">
      <c r="A18" t="s">
        <v>100</v>
      </c>
      <c r="B18" s="138">
        <v>29.193766423357662</v>
      </c>
      <c r="C18" s="139">
        <v>26.592527797081313</v>
      </c>
      <c r="D18" s="140">
        <v>27.676157510642607</v>
      </c>
    </row>
    <row r="19" spans="1:4" x14ac:dyDescent="0.35">
      <c r="A19" t="s">
        <v>101</v>
      </c>
      <c r="B19" s="131">
        <v>19.315859691808594</v>
      </c>
      <c r="C19" s="132">
        <v>26.547996872828335</v>
      </c>
      <c r="D19" s="133">
        <v>23.535217244408404</v>
      </c>
    </row>
    <row r="20" spans="1:4" x14ac:dyDescent="0.35">
      <c r="A20" t="s">
        <v>102</v>
      </c>
      <c r="B20" s="131">
        <v>5.0965125709651264</v>
      </c>
      <c r="C20" s="132">
        <v>16.972145008107475</v>
      </c>
      <c r="D20" s="133">
        <v>12.024967903236693</v>
      </c>
    </row>
    <row r="21" spans="1:4" x14ac:dyDescent="0.35">
      <c r="A21" t="s">
        <v>103</v>
      </c>
      <c r="B21" s="141">
        <v>9.7891321978913233</v>
      </c>
      <c r="C21" s="142">
        <v>2.5712300208478096</v>
      </c>
      <c r="D21" s="143">
        <v>5.578079599972968</v>
      </c>
    </row>
    <row r="22" spans="1:4" x14ac:dyDescent="0.35">
      <c r="A22" t="s">
        <v>120</v>
      </c>
      <c r="B22" s="144">
        <v>197.78329197080288</v>
      </c>
      <c r="C22" s="145">
        <v>53.978609566828823</v>
      </c>
      <c r="D22" s="146">
        <v>113.88508074869934</v>
      </c>
    </row>
    <row r="29" spans="1:4" ht="14.5" customHeight="1" x14ac:dyDescent="0.35"/>
    <row r="45" spans="7:7" ht="15.5" x14ac:dyDescent="0.35">
      <c r="G45" s="326" t="s">
        <v>300</v>
      </c>
    </row>
    <row r="46" spans="7:7" ht="15.5" x14ac:dyDescent="0.35">
      <c r="G46" s="326" t="s">
        <v>152</v>
      </c>
    </row>
    <row r="47" spans="7:7" x14ac:dyDescent="0.35">
      <c r="G47" s="148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A3B4F-B64A-49B9-8BD8-4E68B934C63A}">
  <dimension ref="A2:L27"/>
  <sheetViews>
    <sheetView topLeftCell="E2" zoomScale="80" zoomScaleNormal="80" workbookViewId="0">
      <selection activeCell="E2" sqref="E2"/>
    </sheetView>
  </sheetViews>
  <sheetFormatPr defaultColWidth="9.1796875" defaultRowHeight="13" x14ac:dyDescent="0.3"/>
  <cols>
    <col min="1" max="1" width="27.81640625" style="71" customWidth="1"/>
    <col min="2" max="2" width="11.26953125" style="71" customWidth="1"/>
    <col min="3" max="3" width="10.1796875" style="71" customWidth="1"/>
    <col min="4" max="4" width="12" style="71" customWidth="1"/>
    <col min="5" max="16384" width="9.1796875" style="71"/>
  </cols>
  <sheetData>
    <row r="2" spans="1:8" ht="15.5" x14ac:dyDescent="0.35">
      <c r="A2" s="378" t="s">
        <v>303</v>
      </c>
      <c r="B2" s="378"/>
      <c r="C2" s="378"/>
      <c r="D2" s="120"/>
      <c r="E2" s="119" t="s">
        <v>346</v>
      </c>
      <c r="G2" s="120"/>
      <c r="H2" s="120"/>
    </row>
    <row r="3" spans="1:8" ht="15.5" x14ac:dyDescent="0.35">
      <c r="A3" s="327"/>
      <c r="B3" s="120"/>
      <c r="C3" s="328"/>
      <c r="D3" s="120"/>
      <c r="E3" s="120"/>
      <c r="F3" s="120"/>
      <c r="G3" s="120"/>
      <c r="H3" s="120"/>
    </row>
    <row r="4" spans="1:8" ht="14.5" x14ac:dyDescent="0.35">
      <c r="A4" s="329" t="s">
        <v>173</v>
      </c>
      <c r="B4" s="330" t="s">
        <v>174</v>
      </c>
      <c r="C4" s="331" t="s">
        <v>352</v>
      </c>
      <c r="D4" s="332"/>
      <c r="E4" s="120"/>
      <c r="F4" s="120"/>
      <c r="G4" s="120"/>
      <c r="H4" s="120"/>
    </row>
    <row r="5" spans="1:8" ht="14.5" x14ac:dyDescent="0.35">
      <c r="A5" s="120" t="s">
        <v>175</v>
      </c>
      <c r="B5" s="333">
        <v>6</v>
      </c>
      <c r="C5" s="333">
        <v>2</v>
      </c>
      <c r="D5" s="333"/>
      <c r="E5" s="120"/>
      <c r="F5" s="120"/>
      <c r="G5" s="120"/>
      <c r="H5" s="120"/>
    </row>
    <row r="6" spans="1:8" ht="14.5" x14ac:dyDescent="0.35">
      <c r="A6" s="120" t="s">
        <v>176</v>
      </c>
      <c r="B6" s="333">
        <v>7</v>
      </c>
      <c r="C6" s="333">
        <v>2.2999999999999998</v>
      </c>
      <c r="D6" s="333"/>
      <c r="E6" s="120"/>
      <c r="F6" s="120"/>
      <c r="G6" s="120"/>
      <c r="H6" s="120"/>
    </row>
    <row r="7" spans="1:8" ht="14.5" x14ac:dyDescent="0.35">
      <c r="A7" s="120" t="s">
        <v>177</v>
      </c>
      <c r="B7" s="333">
        <v>8</v>
      </c>
      <c r="C7" s="333">
        <v>2.6</v>
      </c>
      <c r="D7" s="333"/>
      <c r="E7" s="120"/>
      <c r="F7" s="120"/>
      <c r="G7" s="120"/>
      <c r="H7" s="120"/>
    </row>
    <row r="8" spans="1:8" ht="14.5" x14ac:dyDescent="0.35">
      <c r="A8" s="120" t="s">
        <v>178</v>
      </c>
      <c r="B8" s="333">
        <v>9</v>
      </c>
      <c r="C8" s="333">
        <v>3</v>
      </c>
      <c r="D8" s="333"/>
      <c r="E8" s="120"/>
      <c r="F8" s="120"/>
      <c r="G8" s="120"/>
      <c r="H8" s="120"/>
    </row>
    <row r="9" spans="1:8" ht="14.5" x14ac:dyDescent="0.35">
      <c r="A9" s="120" t="s">
        <v>179</v>
      </c>
      <c r="B9" s="333">
        <v>15</v>
      </c>
      <c r="C9" s="333">
        <v>5</v>
      </c>
      <c r="D9" s="333"/>
      <c r="E9" s="120"/>
      <c r="F9" s="120"/>
      <c r="G9" s="120"/>
      <c r="H9" s="120"/>
    </row>
    <row r="10" spans="1:8" ht="14.5" x14ac:dyDescent="0.35">
      <c r="A10" s="120" t="s">
        <v>180</v>
      </c>
      <c r="B10" s="333">
        <v>18</v>
      </c>
      <c r="C10" s="333">
        <v>5.9</v>
      </c>
      <c r="D10" s="333"/>
      <c r="E10" s="120"/>
      <c r="F10" s="120"/>
      <c r="G10" s="120"/>
      <c r="H10" s="120"/>
    </row>
    <row r="11" spans="1:8" ht="14.5" x14ac:dyDescent="0.35">
      <c r="A11" s="120" t="s">
        <v>181</v>
      </c>
      <c r="B11" s="333">
        <v>32</v>
      </c>
      <c r="C11" s="333">
        <v>9.1999999999999993</v>
      </c>
      <c r="D11" s="333"/>
      <c r="E11" s="120"/>
      <c r="F11" s="120"/>
      <c r="G11" s="120"/>
      <c r="H11" s="120"/>
    </row>
    <row r="12" spans="1:8" ht="14.5" x14ac:dyDescent="0.35">
      <c r="A12" s="120" t="s">
        <v>182</v>
      </c>
      <c r="B12" s="333">
        <v>50</v>
      </c>
      <c r="C12" s="333">
        <v>16.5</v>
      </c>
      <c r="D12" s="333"/>
      <c r="E12" s="120"/>
      <c r="F12" s="120"/>
      <c r="G12" s="120"/>
      <c r="H12" s="120"/>
    </row>
    <row r="13" spans="1:8" ht="14.5" x14ac:dyDescent="0.35">
      <c r="A13" s="120" t="s">
        <v>183</v>
      </c>
      <c r="B13" s="333">
        <v>52</v>
      </c>
      <c r="C13" s="333">
        <v>17.2</v>
      </c>
      <c r="D13" s="333"/>
      <c r="E13" s="120"/>
      <c r="F13" s="120"/>
      <c r="G13" s="120"/>
      <c r="H13" s="120"/>
    </row>
    <row r="14" spans="1:8" ht="14.5" x14ac:dyDescent="0.35">
      <c r="A14" s="120" t="s">
        <v>184</v>
      </c>
      <c r="B14" s="333">
        <v>60</v>
      </c>
      <c r="C14" s="333">
        <v>19.8</v>
      </c>
      <c r="D14" s="333"/>
      <c r="E14" s="120"/>
      <c r="F14" s="120"/>
      <c r="G14" s="120"/>
      <c r="H14" s="120"/>
    </row>
    <row r="15" spans="1:8" ht="14.5" x14ac:dyDescent="0.35">
      <c r="A15"/>
      <c r="B15"/>
      <c r="C15"/>
      <c r="D15"/>
      <c r="E15" s="120"/>
      <c r="F15" s="120"/>
      <c r="G15" s="120"/>
      <c r="H15" s="120"/>
    </row>
    <row r="16" spans="1:8" ht="14.5" x14ac:dyDescent="0.35">
      <c r="A16"/>
      <c r="B16"/>
      <c r="C16"/>
      <c r="D16"/>
      <c r="E16" s="120"/>
      <c r="G16" s="120"/>
      <c r="H16" s="120"/>
    </row>
    <row r="17" spans="1:12" ht="14.5" x14ac:dyDescent="0.35">
      <c r="A17"/>
      <c r="B17"/>
      <c r="C17"/>
      <c r="D17"/>
      <c r="E17" s="120"/>
      <c r="F17" s="120"/>
      <c r="G17" s="120"/>
      <c r="H17" s="120"/>
    </row>
    <row r="18" spans="1:12" ht="15.5" x14ac:dyDescent="0.35">
      <c r="A18"/>
      <c r="B18"/>
      <c r="C18"/>
      <c r="D18"/>
      <c r="E18" s="120"/>
      <c r="F18" s="123"/>
      <c r="G18" s="120"/>
      <c r="H18" s="120"/>
    </row>
    <row r="19" spans="1:12" ht="15.5" x14ac:dyDescent="0.35">
      <c r="A19" s="123"/>
      <c r="B19" s="122"/>
      <c r="C19" s="122"/>
      <c r="D19" s="122"/>
      <c r="E19" s="120"/>
      <c r="F19" s="123"/>
      <c r="G19" s="120"/>
      <c r="H19" s="120"/>
    </row>
    <row r="20" spans="1:12" ht="15.5" x14ac:dyDescent="0.35">
      <c r="A20" s="123"/>
      <c r="B20" s="122"/>
      <c r="C20" s="122"/>
      <c r="D20" s="122"/>
      <c r="E20" s="120"/>
      <c r="F20" s="123"/>
      <c r="G20" s="120"/>
      <c r="H20" s="120"/>
    </row>
    <row r="21" spans="1:12" ht="15.5" x14ac:dyDescent="0.35">
      <c r="A21" s="123"/>
      <c r="B21" s="122"/>
      <c r="C21" s="122"/>
      <c r="D21" s="122"/>
      <c r="E21" s="120"/>
      <c r="F21" s="123"/>
      <c r="G21" s="120"/>
      <c r="H21" s="120"/>
    </row>
    <row r="22" spans="1:12" ht="15.5" x14ac:dyDescent="0.35">
      <c r="A22" s="123"/>
      <c r="B22" s="122"/>
      <c r="C22" s="122"/>
      <c r="D22" s="122"/>
      <c r="E22"/>
      <c r="F22"/>
      <c r="G22"/>
      <c r="H22"/>
      <c r="I22"/>
      <c r="J22"/>
      <c r="K22"/>
      <c r="L22"/>
    </row>
    <row r="23" spans="1:12" ht="15.5" x14ac:dyDescent="0.35">
      <c r="A23" s="123"/>
      <c r="B23" s="122"/>
      <c r="C23" s="122"/>
      <c r="D23" s="122"/>
      <c r="E23" s="123" t="s">
        <v>185</v>
      </c>
      <c r="F23" s="123"/>
      <c r="G23" s="120"/>
    </row>
    <row r="24" spans="1:12" ht="15.5" x14ac:dyDescent="0.35">
      <c r="A24" s="123"/>
      <c r="B24" s="122"/>
      <c r="C24" s="122"/>
      <c r="D24" s="122"/>
      <c r="F24" s="123"/>
    </row>
    <row r="25" spans="1:12" ht="14.5" x14ac:dyDescent="0.35">
      <c r="A25" s="120"/>
      <c r="B25" s="122"/>
      <c r="C25" s="122"/>
      <c r="D25" s="122"/>
      <c r="E25" s="120"/>
      <c r="F25" s="120"/>
      <c r="G25" s="120"/>
      <c r="H25" s="120"/>
    </row>
    <row r="26" spans="1:12" ht="14.5" x14ac:dyDescent="0.35">
      <c r="A26" s="121"/>
    </row>
    <row r="27" spans="1:12" ht="14.5" x14ac:dyDescent="0.35">
      <c r="A27" s="121"/>
    </row>
  </sheetData>
  <mergeCells count="1">
    <mergeCell ref="A2:C2"/>
  </mergeCells>
  <pageMargins left="0.7" right="0.7" top="0.75" bottom="0.75" header="0.3" footer="0.3"/>
  <pageSetup paperSize="9" scale="65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F248F-B472-47E1-8F2F-20F82FD85871}">
  <dimension ref="A1:G42"/>
  <sheetViews>
    <sheetView topLeftCell="D1" zoomScale="70" zoomScaleNormal="70" workbookViewId="0">
      <selection activeCell="D2" sqref="D2"/>
    </sheetView>
  </sheetViews>
  <sheetFormatPr defaultColWidth="9.1796875" defaultRowHeight="13" x14ac:dyDescent="0.3"/>
  <cols>
    <col min="1" max="1" width="26" style="71" customWidth="1"/>
    <col min="2" max="2" width="31.1796875" style="71" customWidth="1"/>
    <col min="3" max="3" width="10.1796875" style="71" customWidth="1"/>
    <col min="4" max="16384" width="9.1796875" style="71"/>
  </cols>
  <sheetData>
    <row r="1" spans="1:7" ht="15.5" x14ac:dyDescent="0.35">
      <c r="A1" s="123" t="s">
        <v>186</v>
      </c>
      <c r="B1" s="122"/>
      <c r="C1" s="122"/>
      <c r="D1" s="119" t="s">
        <v>309</v>
      </c>
      <c r="F1" s="120"/>
      <c r="G1" s="120"/>
    </row>
    <row r="2" spans="1:7" ht="15.5" x14ac:dyDescent="0.35">
      <c r="A2" s="327"/>
      <c r="B2" s="122"/>
      <c r="C2" s="122"/>
      <c r="D2" s="120"/>
      <c r="E2" s="120"/>
      <c r="F2" s="120"/>
      <c r="G2" s="120"/>
    </row>
    <row r="3" spans="1:7" ht="14.5" x14ac:dyDescent="0.35">
      <c r="A3" s="329" t="s">
        <v>187</v>
      </c>
      <c r="B3" s="330" t="s">
        <v>188</v>
      </c>
      <c r="C3" s="332"/>
      <c r="D3" s="120"/>
      <c r="E3" s="120"/>
      <c r="F3" s="120"/>
      <c r="G3" s="120"/>
    </row>
    <row r="4" spans="1:7" ht="14.5" x14ac:dyDescent="0.35">
      <c r="A4" s="120" t="s">
        <v>189</v>
      </c>
      <c r="B4" s="333">
        <v>1</v>
      </c>
      <c r="C4" s="333"/>
      <c r="D4" s="120"/>
      <c r="E4" s="120"/>
      <c r="F4" s="120"/>
      <c r="G4" s="120"/>
    </row>
    <row r="5" spans="1:7" ht="14.5" x14ac:dyDescent="0.35">
      <c r="A5" s="120" t="s">
        <v>190</v>
      </c>
      <c r="B5" s="333">
        <v>1</v>
      </c>
      <c r="C5" s="333"/>
      <c r="D5" s="120"/>
      <c r="E5" s="120"/>
      <c r="F5" s="120"/>
      <c r="G5" s="120"/>
    </row>
    <row r="6" spans="1:7" ht="14.5" x14ac:dyDescent="0.35">
      <c r="A6" s="334" t="s">
        <v>191</v>
      </c>
      <c r="B6" s="333">
        <v>1</v>
      </c>
      <c r="C6" s="333"/>
      <c r="D6" s="120"/>
      <c r="E6" s="120"/>
      <c r="F6" s="120"/>
      <c r="G6" s="120"/>
    </row>
    <row r="7" spans="1:7" ht="14.5" x14ac:dyDescent="0.35">
      <c r="A7" s="120" t="s">
        <v>192</v>
      </c>
      <c r="B7" s="333">
        <v>2</v>
      </c>
      <c r="C7" s="333"/>
      <c r="D7" s="120"/>
      <c r="E7" s="120"/>
      <c r="F7" s="120"/>
      <c r="G7" s="120"/>
    </row>
    <row r="8" spans="1:7" ht="14.5" x14ac:dyDescent="0.35">
      <c r="A8" s="120" t="s">
        <v>193</v>
      </c>
      <c r="B8" s="333">
        <v>2</v>
      </c>
      <c r="C8" s="333"/>
      <c r="D8" s="120"/>
      <c r="E8" s="120"/>
      <c r="F8" s="120"/>
      <c r="G8" s="120"/>
    </row>
    <row r="9" spans="1:7" ht="14.5" x14ac:dyDescent="0.35">
      <c r="A9" s="120" t="s">
        <v>194</v>
      </c>
      <c r="B9" s="333">
        <v>2</v>
      </c>
      <c r="C9" s="333"/>
      <c r="D9" s="120"/>
      <c r="E9" s="120"/>
      <c r="F9" s="120"/>
      <c r="G9" s="120"/>
    </row>
    <row r="10" spans="1:7" ht="14.5" x14ac:dyDescent="0.35">
      <c r="A10" s="120" t="s">
        <v>195</v>
      </c>
      <c r="B10" s="333">
        <v>2</v>
      </c>
      <c r="C10" s="333"/>
      <c r="D10" s="120"/>
      <c r="E10" s="120"/>
      <c r="F10" s="120"/>
      <c r="G10" s="120"/>
    </row>
    <row r="11" spans="1:7" ht="14.5" x14ac:dyDescent="0.35">
      <c r="A11" s="120" t="s">
        <v>196</v>
      </c>
      <c r="B11" s="333">
        <v>2</v>
      </c>
      <c r="C11" s="333"/>
      <c r="D11" s="120"/>
      <c r="E11" s="120"/>
      <c r="F11" s="120"/>
      <c r="G11" s="120"/>
    </row>
    <row r="12" spans="1:7" ht="14.5" x14ac:dyDescent="0.35">
      <c r="A12" s="120" t="s">
        <v>197</v>
      </c>
      <c r="B12" s="333">
        <v>3</v>
      </c>
      <c r="C12" s="333"/>
      <c r="D12" s="120"/>
      <c r="E12" s="120"/>
      <c r="F12" s="120"/>
      <c r="G12" s="120"/>
    </row>
    <row r="13" spans="1:7" ht="14.5" x14ac:dyDescent="0.35">
      <c r="A13" s="120" t="s">
        <v>198</v>
      </c>
      <c r="B13" s="333">
        <v>4</v>
      </c>
      <c r="C13" s="333"/>
      <c r="D13" s="120"/>
      <c r="E13" s="120"/>
      <c r="F13" s="120"/>
      <c r="G13" s="120"/>
    </row>
    <row r="14" spans="1:7" ht="14.5" x14ac:dyDescent="0.35">
      <c r="A14" s="120" t="s">
        <v>199</v>
      </c>
      <c r="B14" s="333">
        <v>5</v>
      </c>
      <c r="C14" s="333"/>
      <c r="D14" s="120"/>
      <c r="E14" s="120"/>
      <c r="F14" s="120"/>
      <c r="G14" s="120"/>
    </row>
    <row r="15" spans="1:7" ht="14.5" x14ac:dyDescent="0.35">
      <c r="A15" s="120" t="s">
        <v>200</v>
      </c>
      <c r="B15" s="333">
        <v>5</v>
      </c>
      <c r="C15" s="333"/>
      <c r="D15" s="120"/>
      <c r="E15" s="120"/>
      <c r="F15" s="120"/>
      <c r="G15" s="120"/>
    </row>
    <row r="16" spans="1:7" ht="14.5" x14ac:dyDescent="0.35">
      <c r="A16" s="120" t="s">
        <v>201</v>
      </c>
      <c r="B16" s="333">
        <v>6</v>
      </c>
      <c r="C16" s="333"/>
      <c r="D16" s="120"/>
      <c r="E16" s="120"/>
      <c r="F16" s="120"/>
      <c r="G16" s="120"/>
    </row>
    <row r="17" spans="1:7" ht="14.5" x14ac:dyDescent="0.35">
      <c r="A17" s="120" t="s">
        <v>202</v>
      </c>
      <c r="B17" s="333">
        <v>7</v>
      </c>
      <c r="C17" s="333"/>
      <c r="D17" s="120"/>
      <c r="E17" s="120"/>
      <c r="F17" s="120"/>
      <c r="G17" s="120"/>
    </row>
    <row r="18" spans="1:7" ht="14.5" x14ac:dyDescent="0.35">
      <c r="A18" s="120" t="s">
        <v>203</v>
      </c>
      <c r="B18" s="333">
        <v>8</v>
      </c>
      <c r="C18" s="333"/>
      <c r="D18" s="120"/>
      <c r="E18" s="120"/>
      <c r="F18" s="120"/>
      <c r="G18" s="120"/>
    </row>
    <row r="19" spans="1:7" ht="14.5" x14ac:dyDescent="0.35">
      <c r="A19" s="120" t="s">
        <v>204</v>
      </c>
      <c r="B19" s="333">
        <v>9</v>
      </c>
      <c r="C19" s="333"/>
      <c r="D19" s="120"/>
      <c r="E19" s="120"/>
      <c r="F19" s="120"/>
      <c r="G19" s="120"/>
    </row>
    <row r="20" spans="1:7" ht="14.5" x14ac:dyDescent="0.35">
      <c r="A20" s="120" t="s">
        <v>205</v>
      </c>
      <c r="B20" s="333">
        <v>10</v>
      </c>
      <c r="C20" s="333"/>
      <c r="D20" s="120"/>
      <c r="E20" s="120"/>
      <c r="F20" s="120"/>
      <c r="G20" s="120"/>
    </row>
    <row r="21" spans="1:7" ht="14.5" x14ac:dyDescent="0.35">
      <c r="A21" s="120" t="s">
        <v>206</v>
      </c>
      <c r="B21" s="333">
        <v>11</v>
      </c>
      <c r="C21" s="333"/>
      <c r="D21" s="120"/>
      <c r="E21" s="120"/>
      <c r="F21" s="120"/>
      <c r="G21" s="120"/>
    </row>
    <row r="22" spans="1:7" ht="14.5" x14ac:dyDescent="0.35">
      <c r="A22" s="120" t="s">
        <v>207</v>
      </c>
      <c r="B22" s="333">
        <v>17</v>
      </c>
      <c r="C22" s="333"/>
      <c r="D22" s="120"/>
      <c r="E22" s="120"/>
      <c r="F22" s="120"/>
      <c r="G22" s="120"/>
    </row>
    <row r="23" spans="1:7" ht="14.5" x14ac:dyDescent="0.35">
      <c r="A23" s="120" t="s">
        <v>208</v>
      </c>
      <c r="B23" s="333">
        <v>17</v>
      </c>
      <c r="C23" s="333"/>
      <c r="D23" s="120"/>
      <c r="E23" s="120"/>
      <c r="F23" s="120"/>
      <c r="G23" s="120"/>
    </row>
    <row r="24" spans="1:7" ht="14.5" x14ac:dyDescent="0.35">
      <c r="A24" s="120" t="s">
        <v>196</v>
      </c>
      <c r="B24" s="333">
        <v>187</v>
      </c>
      <c r="C24" s="333"/>
      <c r="D24" s="120"/>
      <c r="E24" s="120"/>
      <c r="F24" s="120"/>
      <c r="G24" s="120"/>
    </row>
    <row r="25" spans="1:7" ht="14.5" x14ac:dyDescent="0.35">
      <c r="A25" s="120"/>
      <c r="B25" s="333"/>
      <c r="C25" s="333"/>
      <c r="D25" s="120"/>
      <c r="E25" s="120"/>
      <c r="F25" s="120"/>
      <c r="G25" s="120"/>
    </row>
    <row r="26" spans="1:7" ht="14.5" x14ac:dyDescent="0.35">
      <c r="A26" s="120"/>
      <c r="B26" s="333"/>
      <c r="C26" s="333"/>
      <c r="D26" s="120"/>
      <c r="E26" s="120"/>
      <c r="F26" s="120"/>
      <c r="G26" s="120"/>
    </row>
    <row r="27" spans="1:7" ht="14.5" x14ac:dyDescent="0.35">
      <c r="A27" s="120"/>
      <c r="B27" s="333"/>
      <c r="C27" s="333"/>
      <c r="D27" s="120"/>
      <c r="E27" s="120"/>
      <c r="F27" s="120"/>
      <c r="G27" s="120"/>
    </row>
    <row r="28" spans="1:7" ht="15.5" x14ac:dyDescent="0.35">
      <c r="A28" s="120" t="s">
        <v>27</v>
      </c>
      <c r="B28" s="333">
        <f>SUM(B4:B27)</f>
        <v>302</v>
      </c>
      <c r="C28" s="333"/>
      <c r="D28" s="120"/>
      <c r="E28" s="123"/>
      <c r="F28" s="120"/>
      <c r="G28" s="120"/>
    </row>
    <row r="29" spans="1:7" ht="14.5" x14ac:dyDescent="0.35">
      <c r="A29" s="120"/>
      <c r="B29" s="120"/>
      <c r="C29" s="120"/>
      <c r="D29" s="120"/>
      <c r="E29" s="120"/>
      <c r="F29" s="120"/>
      <c r="G29" s="120"/>
    </row>
    <row r="30" spans="1:7" ht="15.5" x14ac:dyDescent="0.35">
      <c r="A30" s="123" t="s">
        <v>185</v>
      </c>
      <c r="B30" s="120"/>
      <c r="C30" s="120"/>
      <c r="D30" s="120"/>
      <c r="F30" s="120"/>
      <c r="G30" s="120"/>
    </row>
    <row r="31" spans="1:7" ht="15.5" x14ac:dyDescent="0.3">
      <c r="D31" s="123" t="s">
        <v>185</v>
      </c>
    </row>
    <row r="33" spans="1:1" ht="14.5" x14ac:dyDescent="0.35">
      <c r="A33" s="120"/>
    </row>
    <row r="34" spans="1:1" ht="14.5" x14ac:dyDescent="0.35">
      <c r="A34" s="120"/>
    </row>
    <row r="35" spans="1:1" ht="14.5" x14ac:dyDescent="0.35">
      <c r="A35" s="120"/>
    </row>
    <row r="36" spans="1:1" ht="14.5" x14ac:dyDescent="0.35">
      <c r="A36" s="120"/>
    </row>
    <row r="37" spans="1:1" ht="14.5" x14ac:dyDescent="0.35">
      <c r="A37" s="120"/>
    </row>
    <row r="38" spans="1:1" ht="14.5" x14ac:dyDescent="0.35">
      <c r="A38" s="120"/>
    </row>
    <row r="39" spans="1:1" ht="14.5" x14ac:dyDescent="0.35">
      <c r="A39" s="120"/>
    </row>
    <row r="40" spans="1:1" ht="14.5" x14ac:dyDescent="0.35">
      <c r="A40" s="120"/>
    </row>
    <row r="41" spans="1:1" ht="14.5" x14ac:dyDescent="0.35">
      <c r="A41" s="120"/>
    </row>
    <row r="42" spans="1:1" ht="14.5" x14ac:dyDescent="0.35">
      <c r="A42" s="120"/>
    </row>
  </sheetData>
  <pageMargins left="0.7" right="0.7" top="0.75" bottom="0.75" header="0.3" footer="0.3"/>
  <pageSetup paperSize="9" scale="65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446995-17C2-423A-A7B2-46B9D9A3399F}">
  <dimension ref="A1:S27"/>
  <sheetViews>
    <sheetView zoomScale="80" zoomScaleNormal="80" zoomScaleSheetLayoutView="100" workbookViewId="0">
      <selection activeCell="A2" sqref="A2"/>
    </sheetView>
  </sheetViews>
  <sheetFormatPr defaultColWidth="7.81640625" defaultRowHeight="13" x14ac:dyDescent="0.3"/>
  <cols>
    <col min="1" max="1" width="29.1796875" style="84" customWidth="1"/>
    <col min="2" max="2" width="9.54296875" style="84" customWidth="1"/>
    <col min="3" max="5" width="10.54296875" style="84" customWidth="1"/>
    <col min="6" max="6" width="11.54296875" style="84" customWidth="1"/>
    <col min="7" max="7" width="10.54296875" style="84" customWidth="1"/>
    <col min="8" max="8" width="23.1796875" style="84" customWidth="1"/>
    <col min="9" max="9" width="7.81640625" style="84"/>
    <col min="10" max="10" width="10.1796875" style="84" customWidth="1"/>
    <col min="11" max="248" width="7.81640625" style="84"/>
    <col min="249" max="249" width="37.1796875" style="84" customWidth="1"/>
    <col min="250" max="250" width="24.1796875" style="84" customWidth="1"/>
    <col min="251" max="251" width="15.26953125" style="84" customWidth="1"/>
    <col min="252" max="252" width="18.7265625" style="84" customWidth="1"/>
    <col min="253" max="253" width="13.7265625" style="84" customWidth="1"/>
    <col min="254" max="254" width="13.453125" style="84" customWidth="1"/>
    <col min="255" max="255" width="13.7265625" style="84" customWidth="1"/>
    <col min="256" max="256" width="16.26953125" style="84" customWidth="1"/>
    <col min="257" max="257" width="7.81640625" style="84"/>
    <col min="258" max="258" width="8.1796875" style="84" bestFit="1" customWidth="1"/>
    <col min="259" max="504" width="7.81640625" style="84"/>
    <col min="505" max="505" width="37.1796875" style="84" customWidth="1"/>
    <col min="506" max="506" width="24.1796875" style="84" customWidth="1"/>
    <col min="507" max="507" width="15.26953125" style="84" customWidth="1"/>
    <col min="508" max="508" width="18.7265625" style="84" customWidth="1"/>
    <col min="509" max="509" width="13.7265625" style="84" customWidth="1"/>
    <col min="510" max="510" width="13.453125" style="84" customWidth="1"/>
    <col min="511" max="511" width="13.7265625" style="84" customWidth="1"/>
    <col min="512" max="512" width="16.26953125" style="84" customWidth="1"/>
    <col min="513" max="513" width="7.81640625" style="84"/>
    <col min="514" max="514" width="8.1796875" style="84" bestFit="1" customWidth="1"/>
    <col min="515" max="760" width="7.81640625" style="84"/>
    <col min="761" max="761" width="37.1796875" style="84" customWidth="1"/>
    <col min="762" max="762" width="24.1796875" style="84" customWidth="1"/>
    <col min="763" max="763" width="15.26953125" style="84" customWidth="1"/>
    <col min="764" max="764" width="18.7265625" style="84" customWidth="1"/>
    <col min="765" max="765" width="13.7265625" style="84" customWidth="1"/>
    <col min="766" max="766" width="13.453125" style="84" customWidth="1"/>
    <col min="767" max="767" width="13.7265625" style="84" customWidth="1"/>
    <col min="768" max="768" width="16.26953125" style="84" customWidth="1"/>
    <col min="769" max="769" width="7.81640625" style="84"/>
    <col min="770" max="770" width="8.1796875" style="84" bestFit="1" customWidth="1"/>
    <col min="771" max="1016" width="7.81640625" style="84"/>
    <col min="1017" max="1017" width="37.1796875" style="84" customWidth="1"/>
    <col min="1018" max="1018" width="24.1796875" style="84" customWidth="1"/>
    <col min="1019" max="1019" width="15.26953125" style="84" customWidth="1"/>
    <col min="1020" max="1020" width="18.7265625" style="84" customWidth="1"/>
    <col min="1021" max="1021" width="13.7265625" style="84" customWidth="1"/>
    <col min="1022" max="1022" width="13.453125" style="84" customWidth="1"/>
    <col min="1023" max="1023" width="13.7265625" style="84" customWidth="1"/>
    <col min="1024" max="1024" width="16.26953125" style="84" customWidth="1"/>
    <col min="1025" max="1025" width="7.81640625" style="84"/>
    <col min="1026" max="1026" width="8.1796875" style="84" bestFit="1" customWidth="1"/>
    <col min="1027" max="1272" width="7.81640625" style="84"/>
    <col min="1273" max="1273" width="37.1796875" style="84" customWidth="1"/>
    <col min="1274" max="1274" width="24.1796875" style="84" customWidth="1"/>
    <col min="1275" max="1275" width="15.26953125" style="84" customWidth="1"/>
    <col min="1276" max="1276" width="18.7265625" style="84" customWidth="1"/>
    <col min="1277" max="1277" width="13.7265625" style="84" customWidth="1"/>
    <col min="1278" max="1278" width="13.453125" style="84" customWidth="1"/>
    <col min="1279" max="1279" width="13.7265625" style="84" customWidth="1"/>
    <col min="1280" max="1280" width="16.26953125" style="84" customWidth="1"/>
    <col min="1281" max="1281" width="7.81640625" style="84"/>
    <col min="1282" max="1282" width="8.1796875" style="84" bestFit="1" customWidth="1"/>
    <col min="1283" max="1528" width="7.81640625" style="84"/>
    <col min="1529" max="1529" width="37.1796875" style="84" customWidth="1"/>
    <col min="1530" max="1530" width="24.1796875" style="84" customWidth="1"/>
    <col min="1531" max="1531" width="15.26953125" style="84" customWidth="1"/>
    <col min="1532" max="1532" width="18.7265625" style="84" customWidth="1"/>
    <col min="1533" max="1533" width="13.7265625" style="84" customWidth="1"/>
    <col min="1534" max="1534" width="13.453125" style="84" customWidth="1"/>
    <col min="1535" max="1535" width="13.7265625" style="84" customWidth="1"/>
    <col min="1536" max="1536" width="16.26953125" style="84" customWidth="1"/>
    <col min="1537" max="1537" width="7.81640625" style="84"/>
    <col min="1538" max="1538" width="8.1796875" style="84" bestFit="1" customWidth="1"/>
    <col min="1539" max="1784" width="7.81640625" style="84"/>
    <col min="1785" max="1785" width="37.1796875" style="84" customWidth="1"/>
    <col min="1786" max="1786" width="24.1796875" style="84" customWidth="1"/>
    <col min="1787" max="1787" width="15.26953125" style="84" customWidth="1"/>
    <col min="1788" max="1788" width="18.7265625" style="84" customWidth="1"/>
    <col min="1789" max="1789" width="13.7265625" style="84" customWidth="1"/>
    <col min="1790" max="1790" width="13.453125" style="84" customWidth="1"/>
    <col min="1791" max="1791" width="13.7265625" style="84" customWidth="1"/>
    <col min="1792" max="1792" width="16.26953125" style="84" customWidth="1"/>
    <col min="1793" max="1793" width="7.81640625" style="84"/>
    <col min="1794" max="1794" width="8.1796875" style="84" bestFit="1" customWidth="1"/>
    <col min="1795" max="2040" width="7.81640625" style="84"/>
    <col min="2041" max="2041" width="37.1796875" style="84" customWidth="1"/>
    <col min="2042" max="2042" width="24.1796875" style="84" customWidth="1"/>
    <col min="2043" max="2043" width="15.26953125" style="84" customWidth="1"/>
    <col min="2044" max="2044" width="18.7265625" style="84" customWidth="1"/>
    <col min="2045" max="2045" width="13.7265625" style="84" customWidth="1"/>
    <col min="2046" max="2046" width="13.453125" style="84" customWidth="1"/>
    <col min="2047" max="2047" width="13.7265625" style="84" customWidth="1"/>
    <col min="2048" max="2048" width="16.26953125" style="84" customWidth="1"/>
    <col min="2049" max="2049" width="7.81640625" style="84"/>
    <col min="2050" max="2050" width="8.1796875" style="84" bestFit="1" customWidth="1"/>
    <col min="2051" max="2296" width="7.81640625" style="84"/>
    <col min="2297" max="2297" width="37.1796875" style="84" customWidth="1"/>
    <col min="2298" max="2298" width="24.1796875" style="84" customWidth="1"/>
    <col min="2299" max="2299" width="15.26953125" style="84" customWidth="1"/>
    <col min="2300" max="2300" width="18.7265625" style="84" customWidth="1"/>
    <col min="2301" max="2301" width="13.7265625" style="84" customWidth="1"/>
    <col min="2302" max="2302" width="13.453125" style="84" customWidth="1"/>
    <col min="2303" max="2303" width="13.7265625" style="84" customWidth="1"/>
    <col min="2304" max="2304" width="16.26953125" style="84" customWidth="1"/>
    <col min="2305" max="2305" width="7.81640625" style="84"/>
    <col min="2306" max="2306" width="8.1796875" style="84" bestFit="1" customWidth="1"/>
    <col min="2307" max="2552" width="7.81640625" style="84"/>
    <col min="2553" max="2553" width="37.1796875" style="84" customWidth="1"/>
    <col min="2554" max="2554" width="24.1796875" style="84" customWidth="1"/>
    <col min="2555" max="2555" width="15.26953125" style="84" customWidth="1"/>
    <col min="2556" max="2556" width="18.7265625" style="84" customWidth="1"/>
    <col min="2557" max="2557" width="13.7265625" style="84" customWidth="1"/>
    <col min="2558" max="2558" width="13.453125" style="84" customWidth="1"/>
    <col min="2559" max="2559" width="13.7265625" style="84" customWidth="1"/>
    <col min="2560" max="2560" width="16.26953125" style="84" customWidth="1"/>
    <col min="2561" max="2561" width="7.81640625" style="84"/>
    <col min="2562" max="2562" width="8.1796875" style="84" bestFit="1" customWidth="1"/>
    <col min="2563" max="2808" width="7.81640625" style="84"/>
    <col min="2809" max="2809" width="37.1796875" style="84" customWidth="1"/>
    <col min="2810" max="2810" width="24.1796875" style="84" customWidth="1"/>
    <col min="2811" max="2811" width="15.26953125" style="84" customWidth="1"/>
    <col min="2812" max="2812" width="18.7265625" style="84" customWidth="1"/>
    <col min="2813" max="2813" width="13.7265625" style="84" customWidth="1"/>
    <col min="2814" max="2814" width="13.453125" style="84" customWidth="1"/>
    <col min="2815" max="2815" width="13.7265625" style="84" customWidth="1"/>
    <col min="2816" max="2816" width="16.26953125" style="84" customWidth="1"/>
    <col min="2817" max="2817" width="7.81640625" style="84"/>
    <col min="2818" max="2818" width="8.1796875" style="84" bestFit="1" customWidth="1"/>
    <col min="2819" max="3064" width="7.81640625" style="84"/>
    <col min="3065" max="3065" width="37.1796875" style="84" customWidth="1"/>
    <col min="3066" max="3066" width="24.1796875" style="84" customWidth="1"/>
    <col min="3067" max="3067" width="15.26953125" style="84" customWidth="1"/>
    <col min="3068" max="3068" width="18.7265625" style="84" customWidth="1"/>
    <col min="3069" max="3069" width="13.7265625" style="84" customWidth="1"/>
    <col min="3070" max="3070" width="13.453125" style="84" customWidth="1"/>
    <col min="3071" max="3071" width="13.7265625" style="84" customWidth="1"/>
    <col min="3072" max="3072" width="16.26953125" style="84" customWidth="1"/>
    <col min="3073" max="3073" width="7.81640625" style="84"/>
    <col min="3074" max="3074" width="8.1796875" style="84" bestFit="1" customWidth="1"/>
    <col min="3075" max="3320" width="7.81640625" style="84"/>
    <col min="3321" max="3321" width="37.1796875" style="84" customWidth="1"/>
    <col min="3322" max="3322" width="24.1796875" style="84" customWidth="1"/>
    <col min="3323" max="3323" width="15.26953125" style="84" customWidth="1"/>
    <col min="3324" max="3324" width="18.7265625" style="84" customWidth="1"/>
    <col min="3325" max="3325" width="13.7265625" style="84" customWidth="1"/>
    <col min="3326" max="3326" width="13.453125" style="84" customWidth="1"/>
    <col min="3327" max="3327" width="13.7265625" style="84" customWidth="1"/>
    <col min="3328" max="3328" width="16.26953125" style="84" customWidth="1"/>
    <col min="3329" max="3329" width="7.81640625" style="84"/>
    <col min="3330" max="3330" width="8.1796875" style="84" bestFit="1" customWidth="1"/>
    <col min="3331" max="3576" width="7.81640625" style="84"/>
    <col min="3577" max="3577" width="37.1796875" style="84" customWidth="1"/>
    <col min="3578" max="3578" width="24.1796875" style="84" customWidth="1"/>
    <col min="3579" max="3579" width="15.26953125" style="84" customWidth="1"/>
    <col min="3580" max="3580" width="18.7265625" style="84" customWidth="1"/>
    <col min="3581" max="3581" width="13.7265625" style="84" customWidth="1"/>
    <col min="3582" max="3582" width="13.453125" style="84" customWidth="1"/>
    <col min="3583" max="3583" width="13.7265625" style="84" customWidth="1"/>
    <col min="3584" max="3584" width="16.26953125" style="84" customWidth="1"/>
    <col min="3585" max="3585" width="7.81640625" style="84"/>
    <col min="3586" max="3586" width="8.1796875" style="84" bestFit="1" customWidth="1"/>
    <col min="3587" max="3832" width="7.81640625" style="84"/>
    <col min="3833" max="3833" width="37.1796875" style="84" customWidth="1"/>
    <col min="3834" max="3834" width="24.1796875" style="84" customWidth="1"/>
    <col min="3835" max="3835" width="15.26953125" style="84" customWidth="1"/>
    <col min="3836" max="3836" width="18.7265625" style="84" customWidth="1"/>
    <col min="3837" max="3837" width="13.7265625" style="84" customWidth="1"/>
    <col min="3838" max="3838" width="13.453125" style="84" customWidth="1"/>
    <col min="3839" max="3839" width="13.7265625" style="84" customWidth="1"/>
    <col min="3840" max="3840" width="16.26953125" style="84" customWidth="1"/>
    <col min="3841" max="3841" width="7.81640625" style="84"/>
    <col min="3842" max="3842" width="8.1796875" style="84" bestFit="1" customWidth="1"/>
    <col min="3843" max="4088" width="7.81640625" style="84"/>
    <col min="4089" max="4089" width="37.1796875" style="84" customWidth="1"/>
    <col min="4090" max="4090" width="24.1796875" style="84" customWidth="1"/>
    <col min="4091" max="4091" width="15.26953125" style="84" customWidth="1"/>
    <col min="4092" max="4092" width="18.7265625" style="84" customWidth="1"/>
    <col min="4093" max="4093" width="13.7265625" style="84" customWidth="1"/>
    <col min="4094" max="4094" width="13.453125" style="84" customWidth="1"/>
    <col min="4095" max="4095" width="13.7265625" style="84" customWidth="1"/>
    <col min="4096" max="4096" width="16.26953125" style="84" customWidth="1"/>
    <col min="4097" max="4097" width="7.81640625" style="84"/>
    <col min="4098" max="4098" width="8.1796875" style="84" bestFit="1" customWidth="1"/>
    <col min="4099" max="4344" width="7.81640625" style="84"/>
    <col min="4345" max="4345" width="37.1796875" style="84" customWidth="1"/>
    <col min="4346" max="4346" width="24.1796875" style="84" customWidth="1"/>
    <col min="4347" max="4347" width="15.26953125" style="84" customWidth="1"/>
    <col min="4348" max="4348" width="18.7265625" style="84" customWidth="1"/>
    <col min="4349" max="4349" width="13.7265625" style="84" customWidth="1"/>
    <col min="4350" max="4350" width="13.453125" style="84" customWidth="1"/>
    <col min="4351" max="4351" width="13.7265625" style="84" customWidth="1"/>
    <col min="4352" max="4352" width="16.26953125" style="84" customWidth="1"/>
    <col min="4353" max="4353" width="7.81640625" style="84"/>
    <col min="4354" max="4354" width="8.1796875" style="84" bestFit="1" customWidth="1"/>
    <col min="4355" max="4600" width="7.81640625" style="84"/>
    <col min="4601" max="4601" width="37.1796875" style="84" customWidth="1"/>
    <col min="4602" max="4602" width="24.1796875" style="84" customWidth="1"/>
    <col min="4603" max="4603" width="15.26953125" style="84" customWidth="1"/>
    <col min="4604" max="4604" width="18.7265625" style="84" customWidth="1"/>
    <col min="4605" max="4605" width="13.7265625" style="84" customWidth="1"/>
    <col min="4606" max="4606" width="13.453125" style="84" customWidth="1"/>
    <col min="4607" max="4607" width="13.7265625" style="84" customWidth="1"/>
    <col min="4608" max="4608" width="16.26953125" style="84" customWidth="1"/>
    <col min="4609" max="4609" width="7.81640625" style="84"/>
    <col min="4610" max="4610" width="8.1796875" style="84" bestFit="1" customWidth="1"/>
    <col min="4611" max="4856" width="7.81640625" style="84"/>
    <col min="4857" max="4857" width="37.1796875" style="84" customWidth="1"/>
    <col min="4858" max="4858" width="24.1796875" style="84" customWidth="1"/>
    <col min="4859" max="4859" width="15.26953125" style="84" customWidth="1"/>
    <col min="4860" max="4860" width="18.7265625" style="84" customWidth="1"/>
    <col min="4861" max="4861" width="13.7265625" style="84" customWidth="1"/>
    <col min="4862" max="4862" width="13.453125" style="84" customWidth="1"/>
    <col min="4863" max="4863" width="13.7265625" style="84" customWidth="1"/>
    <col min="4864" max="4864" width="16.26953125" style="84" customWidth="1"/>
    <col min="4865" max="4865" width="7.81640625" style="84"/>
    <col min="4866" max="4866" width="8.1796875" style="84" bestFit="1" customWidth="1"/>
    <col min="4867" max="5112" width="7.81640625" style="84"/>
    <col min="5113" max="5113" width="37.1796875" style="84" customWidth="1"/>
    <col min="5114" max="5114" width="24.1796875" style="84" customWidth="1"/>
    <col min="5115" max="5115" width="15.26953125" style="84" customWidth="1"/>
    <col min="5116" max="5116" width="18.7265625" style="84" customWidth="1"/>
    <col min="5117" max="5117" width="13.7265625" style="84" customWidth="1"/>
    <col min="5118" max="5118" width="13.453125" style="84" customWidth="1"/>
    <col min="5119" max="5119" width="13.7265625" style="84" customWidth="1"/>
    <col min="5120" max="5120" width="16.26953125" style="84" customWidth="1"/>
    <col min="5121" max="5121" width="7.81640625" style="84"/>
    <col min="5122" max="5122" width="8.1796875" style="84" bestFit="1" customWidth="1"/>
    <col min="5123" max="5368" width="7.81640625" style="84"/>
    <col min="5369" max="5369" width="37.1796875" style="84" customWidth="1"/>
    <col min="5370" max="5370" width="24.1796875" style="84" customWidth="1"/>
    <col min="5371" max="5371" width="15.26953125" style="84" customWidth="1"/>
    <col min="5372" max="5372" width="18.7265625" style="84" customWidth="1"/>
    <col min="5373" max="5373" width="13.7265625" style="84" customWidth="1"/>
    <col min="5374" max="5374" width="13.453125" style="84" customWidth="1"/>
    <col min="5375" max="5375" width="13.7265625" style="84" customWidth="1"/>
    <col min="5376" max="5376" width="16.26953125" style="84" customWidth="1"/>
    <col min="5377" max="5377" width="7.81640625" style="84"/>
    <col min="5378" max="5378" width="8.1796875" style="84" bestFit="1" customWidth="1"/>
    <col min="5379" max="5624" width="7.81640625" style="84"/>
    <col min="5625" max="5625" width="37.1796875" style="84" customWidth="1"/>
    <col min="5626" max="5626" width="24.1796875" style="84" customWidth="1"/>
    <col min="5627" max="5627" width="15.26953125" style="84" customWidth="1"/>
    <col min="5628" max="5628" width="18.7265625" style="84" customWidth="1"/>
    <col min="5629" max="5629" width="13.7265625" style="84" customWidth="1"/>
    <col min="5630" max="5630" width="13.453125" style="84" customWidth="1"/>
    <col min="5631" max="5631" width="13.7265625" style="84" customWidth="1"/>
    <col min="5632" max="5632" width="16.26953125" style="84" customWidth="1"/>
    <col min="5633" max="5633" width="7.81640625" style="84"/>
    <col min="5634" max="5634" width="8.1796875" style="84" bestFit="1" customWidth="1"/>
    <col min="5635" max="5880" width="7.81640625" style="84"/>
    <col min="5881" max="5881" width="37.1796875" style="84" customWidth="1"/>
    <col min="5882" max="5882" width="24.1796875" style="84" customWidth="1"/>
    <col min="5883" max="5883" width="15.26953125" style="84" customWidth="1"/>
    <col min="5884" max="5884" width="18.7265625" style="84" customWidth="1"/>
    <col min="5885" max="5885" width="13.7265625" style="84" customWidth="1"/>
    <col min="5886" max="5886" width="13.453125" style="84" customWidth="1"/>
    <col min="5887" max="5887" width="13.7265625" style="84" customWidth="1"/>
    <col min="5888" max="5888" width="16.26953125" style="84" customWidth="1"/>
    <col min="5889" max="5889" width="7.81640625" style="84"/>
    <col min="5890" max="5890" width="8.1796875" style="84" bestFit="1" customWidth="1"/>
    <col min="5891" max="6136" width="7.81640625" style="84"/>
    <col min="6137" max="6137" width="37.1796875" style="84" customWidth="1"/>
    <col min="6138" max="6138" width="24.1796875" style="84" customWidth="1"/>
    <col min="6139" max="6139" width="15.26953125" style="84" customWidth="1"/>
    <col min="6140" max="6140" width="18.7265625" style="84" customWidth="1"/>
    <col min="6141" max="6141" width="13.7265625" style="84" customWidth="1"/>
    <col min="6142" max="6142" width="13.453125" style="84" customWidth="1"/>
    <col min="6143" max="6143" width="13.7265625" style="84" customWidth="1"/>
    <col min="6144" max="6144" width="16.26953125" style="84" customWidth="1"/>
    <col min="6145" max="6145" width="7.81640625" style="84"/>
    <col min="6146" max="6146" width="8.1796875" style="84" bestFit="1" customWidth="1"/>
    <col min="6147" max="6392" width="7.81640625" style="84"/>
    <col min="6393" max="6393" width="37.1796875" style="84" customWidth="1"/>
    <col min="6394" max="6394" width="24.1796875" style="84" customWidth="1"/>
    <col min="6395" max="6395" width="15.26953125" style="84" customWidth="1"/>
    <col min="6396" max="6396" width="18.7265625" style="84" customWidth="1"/>
    <col min="6397" max="6397" width="13.7265625" style="84" customWidth="1"/>
    <col min="6398" max="6398" width="13.453125" style="84" customWidth="1"/>
    <col min="6399" max="6399" width="13.7265625" style="84" customWidth="1"/>
    <col min="6400" max="6400" width="16.26953125" style="84" customWidth="1"/>
    <col min="6401" max="6401" width="7.81640625" style="84"/>
    <col min="6402" max="6402" width="8.1796875" style="84" bestFit="1" customWidth="1"/>
    <col min="6403" max="6648" width="7.81640625" style="84"/>
    <col min="6649" max="6649" width="37.1796875" style="84" customWidth="1"/>
    <col min="6650" max="6650" width="24.1796875" style="84" customWidth="1"/>
    <col min="6651" max="6651" width="15.26953125" style="84" customWidth="1"/>
    <col min="6652" max="6652" width="18.7265625" style="84" customWidth="1"/>
    <col min="6653" max="6653" width="13.7265625" style="84" customWidth="1"/>
    <col min="6654" max="6654" width="13.453125" style="84" customWidth="1"/>
    <col min="6655" max="6655" width="13.7265625" style="84" customWidth="1"/>
    <col min="6656" max="6656" width="16.26953125" style="84" customWidth="1"/>
    <col min="6657" max="6657" width="7.81640625" style="84"/>
    <col min="6658" max="6658" width="8.1796875" style="84" bestFit="1" customWidth="1"/>
    <col min="6659" max="6904" width="7.81640625" style="84"/>
    <col min="6905" max="6905" width="37.1796875" style="84" customWidth="1"/>
    <col min="6906" max="6906" width="24.1796875" style="84" customWidth="1"/>
    <col min="6907" max="6907" width="15.26953125" style="84" customWidth="1"/>
    <col min="6908" max="6908" width="18.7265625" style="84" customWidth="1"/>
    <col min="6909" max="6909" width="13.7265625" style="84" customWidth="1"/>
    <col min="6910" max="6910" width="13.453125" style="84" customWidth="1"/>
    <col min="6911" max="6911" width="13.7265625" style="84" customWidth="1"/>
    <col min="6912" max="6912" width="16.26953125" style="84" customWidth="1"/>
    <col min="6913" max="6913" width="7.81640625" style="84"/>
    <col min="6914" max="6914" width="8.1796875" style="84" bestFit="1" customWidth="1"/>
    <col min="6915" max="7160" width="7.81640625" style="84"/>
    <col min="7161" max="7161" width="37.1796875" style="84" customWidth="1"/>
    <col min="7162" max="7162" width="24.1796875" style="84" customWidth="1"/>
    <col min="7163" max="7163" width="15.26953125" style="84" customWidth="1"/>
    <col min="7164" max="7164" width="18.7265625" style="84" customWidth="1"/>
    <col min="7165" max="7165" width="13.7265625" style="84" customWidth="1"/>
    <col min="7166" max="7166" width="13.453125" style="84" customWidth="1"/>
    <col min="7167" max="7167" width="13.7265625" style="84" customWidth="1"/>
    <col min="7168" max="7168" width="16.26953125" style="84" customWidth="1"/>
    <col min="7169" max="7169" width="7.81640625" style="84"/>
    <col min="7170" max="7170" width="8.1796875" style="84" bestFit="1" customWidth="1"/>
    <col min="7171" max="7416" width="7.81640625" style="84"/>
    <col min="7417" max="7417" width="37.1796875" style="84" customWidth="1"/>
    <col min="7418" max="7418" width="24.1796875" style="84" customWidth="1"/>
    <col min="7419" max="7419" width="15.26953125" style="84" customWidth="1"/>
    <col min="7420" max="7420" width="18.7265625" style="84" customWidth="1"/>
    <col min="7421" max="7421" width="13.7265625" style="84" customWidth="1"/>
    <col min="7422" max="7422" width="13.453125" style="84" customWidth="1"/>
    <col min="7423" max="7423" width="13.7265625" style="84" customWidth="1"/>
    <col min="7424" max="7424" width="16.26953125" style="84" customWidth="1"/>
    <col min="7425" max="7425" width="7.81640625" style="84"/>
    <col min="7426" max="7426" width="8.1796875" style="84" bestFit="1" customWidth="1"/>
    <col min="7427" max="7672" width="7.81640625" style="84"/>
    <col min="7673" max="7673" width="37.1796875" style="84" customWidth="1"/>
    <col min="7674" max="7674" width="24.1796875" style="84" customWidth="1"/>
    <col min="7675" max="7675" width="15.26953125" style="84" customWidth="1"/>
    <col min="7676" max="7676" width="18.7265625" style="84" customWidth="1"/>
    <col min="7677" max="7677" width="13.7265625" style="84" customWidth="1"/>
    <col min="7678" max="7678" width="13.453125" style="84" customWidth="1"/>
    <col min="7679" max="7679" width="13.7265625" style="84" customWidth="1"/>
    <col min="7680" max="7680" width="16.26953125" style="84" customWidth="1"/>
    <col min="7681" max="7681" width="7.81640625" style="84"/>
    <col min="7682" max="7682" width="8.1796875" style="84" bestFit="1" customWidth="1"/>
    <col min="7683" max="7928" width="7.81640625" style="84"/>
    <col min="7929" max="7929" width="37.1796875" style="84" customWidth="1"/>
    <col min="7930" max="7930" width="24.1796875" style="84" customWidth="1"/>
    <col min="7931" max="7931" width="15.26953125" style="84" customWidth="1"/>
    <col min="7932" max="7932" width="18.7265625" style="84" customWidth="1"/>
    <col min="7933" max="7933" width="13.7265625" style="84" customWidth="1"/>
    <col min="7934" max="7934" width="13.453125" style="84" customWidth="1"/>
    <col min="7935" max="7935" width="13.7265625" style="84" customWidth="1"/>
    <col min="7936" max="7936" width="16.26953125" style="84" customWidth="1"/>
    <col min="7937" max="7937" width="7.81640625" style="84"/>
    <col min="7938" max="7938" width="8.1796875" style="84" bestFit="1" customWidth="1"/>
    <col min="7939" max="8184" width="7.81640625" style="84"/>
    <col min="8185" max="8185" width="37.1796875" style="84" customWidth="1"/>
    <col min="8186" max="8186" width="24.1796875" style="84" customWidth="1"/>
    <col min="8187" max="8187" width="15.26953125" style="84" customWidth="1"/>
    <col min="8188" max="8188" width="18.7265625" style="84" customWidth="1"/>
    <col min="8189" max="8189" width="13.7265625" style="84" customWidth="1"/>
    <col min="8190" max="8190" width="13.453125" style="84" customWidth="1"/>
    <col min="8191" max="8191" width="13.7265625" style="84" customWidth="1"/>
    <col min="8192" max="8192" width="16.26953125" style="84" customWidth="1"/>
    <col min="8193" max="8193" width="7.81640625" style="84"/>
    <col min="8194" max="8194" width="8.1796875" style="84" bestFit="1" customWidth="1"/>
    <col min="8195" max="8440" width="7.81640625" style="84"/>
    <col min="8441" max="8441" width="37.1796875" style="84" customWidth="1"/>
    <col min="8442" max="8442" width="24.1796875" style="84" customWidth="1"/>
    <col min="8443" max="8443" width="15.26953125" style="84" customWidth="1"/>
    <col min="8444" max="8444" width="18.7265625" style="84" customWidth="1"/>
    <col min="8445" max="8445" width="13.7265625" style="84" customWidth="1"/>
    <col min="8446" max="8446" width="13.453125" style="84" customWidth="1"/>
    <col min="8447" max="8447" width="13.7265625" style="84" customWidth="1"/>
    <col min="8448" max="8448" width="16.26953125" style="84" customWidth="1"/>
    <col min="8449" max="8449" width="7.81640625" style="84"/>
    <col min="8450" max="8450" width="8.1796875" style="84" bestFit="1" customWidth="1"/>
    <col min="8451" max="8696" width="7.81640625" style="84"/>
    <col min="8697" max="8697" width="37.1796875" style="84" customWidth="1"/>
    <col min="8698" max="8698" width="24.1796875" style="84" customWidth="1"/>
    <col min="8699" max="8699" width="15.26953125" style="84" customWidth="1"/>
    <col min="8700" max="8700" width="18.7265625" style="84" customWidth="1"/>
    <col min="8701" max="8701" width="13.7265625" style="84" customWidth="1"/>
    <col min="8702" max="8702" width="13.453125" style="84" customWidth="1"/>
    <col min="8703" max="8703" width="13.7265625" style="84" customWidth="1"/>
    <col min="8704" max="8704" width="16.26953125" style="84" customWidth="1"/>
    <col min="8705" max="8705" width="7.81640625" style="84"/>
    <col min="8706" max="8706" width="8.1796875" style="84" bestFit="1" customWidth="1"/>
    <col min="8707" max="8952" width="7.81640625" style="84"/>
    <col min="8953" max="8953" width="37.1796875" style="84" customWidth="1"/>
    <col min="8954" max="8954" width="24.1796875" style="84" customWidth="1"/>
    <col min="8955" max="8955" width="15.26953125" style="84" customWidth="1"/>
    <col min="8956" max="8956" width="18.7265625" style="84" customWidth="1"/>
    <col min="8957" max="8957" width="13.7265625" style="84" customWidth="1"/>
    <col min="8958" max="8958" width="13.453125" style="84" customWidth="1"/>
    <col min="8959" max="8959" width="13.7265625" style="84" customWidth="1"/>
    <col min="8960" max="8960" width="16.26953125" style="84" customWidth="1"/>
    <col min="8961" max="8961" width="7.81640625" style="84"/>
    <col min="8962" max="8962" width="8.1796875" style="84" bestFit="1" customWidth="1"/>
    <col min="8963" max="9208" width="7.81640625" style="84"/>
    <col min="9209" max="9209" width="37.1796875" style="84" customWidth="1"/>
    <col min="9210" max="9210" width="24.1796875" style="84" customWidth="1"/>
    <col min="9211" max="9211" width="15.26953125" style="84" customWidth="1"/>
    <col min="9212" max="9212" width="18.7265625" style="84" customWidth="1"/>
    <col min="9213" max="9213" width="13.7265625" style="84" customWidth="1"/>
    <col min="9214" max="9214" width="13.453125" style="84" customWidth="1"/>
    <col min="9215" max="9215" width="13.7265625" style="84" customWidth="1"/>
    <col min="9216" max="9216" width="16.26953125" style="84" customWidth="1"/>
    <col min="9217" max="9217" width="7.81640625" style="84"/>
    <col min="9218" max="9218" width="8.1796875" style="84" bestFit="1" customWidth="1"/>
    <col min="9219" max="9464" width="7.81640625" style="84"/>
    <col min="9465" max="9465" width="37.1796875" style="84" customWidth="1"/>
    <col min="9466" max="9466" width="24.1796875" style="84" customWidth="1"/>
    <col min="9467" max="9467" width="15.26953125" style="84" customWidth="1"/>
    <col min="9468" max="9468" width="18.7265625" style="84" customWidth="1"/>
    <col min="9469" max="9469" width="13.7265625" style="84" customWidth="1"/>
    <col min="9470" max="9470" width="13.453125" style="84" customWidth="1"/>
    <col min="9471" max="9471" width="13.7265625" style="84" customWidth="1"/>
    <col min="9472" max="9472" width="16.26953125" style="84" customWidth="1"/>
    <col min="9473" max="9473" width="7.81640625" style="84"/>
    <col min="9474" max="9474" width="8.1796875" style="84" bestFit="1" customWidth="1"/>
    <col min="9475" max="9720" width="7.81640625" style="84"/>
    <col min="9721" max="9721" width="37.1796875" style="84" customWidth="1"/>
    <col min="9722" max="9722" width="24.1796875" style="84" customWidth="1"/>
    <col min="9723" max="9723" width="15.26953125" style="84" customWidth="1"/>
    <col min="9724" max="9724" width="18.7265625" style="84" customWidth="1"/>
    <col min="9725" max="9725" width="13.7265625" style="84" customWidth="1"/>
    <col min="9726" max="9726" width="13.453125" style="84" customWidth="1"/>
    <col min="9727" max="9727" width="13.7265625" style="84" customWidth="1"/>
    <col min="9728" max="9728" width="16.26953125" style="84" customWidth="1"/>
    <col min="9729" max="9729" width="7.81640625" style="84"/>
    <col min="9730" max="9730" width="8.1796875" style="84" bestFit="1" customWidth="1"/>
    <col min="9731" max="9976" width="7.81640625" style="84"/>
    <col min="9977" max="9977" width="37.1796875" style="84" customWidth="1"/>
    <col min="9978" max="9978" width="24.1796875" style="84" customWidth="1"/>
    <col min="9979" max="9979" width="15.26953125" style="84" customWidth="1"/>
    <col min="9980" max="9980" width="18.7265625" style="84" customWidth="1"/>
    <col min="9981" max="9981" width="13.7265625" style="84" customWidth="1"/>
    <col min="9982" max="9982" width="13.453125" style="84" customWidth="1"/>
    <col min="9983" max="9983" width="13.7265625" style="84" customWidth="1"/>
    <col min="9984" max="9984" width="16.26953125" style="84" customWidth="1"/>
    <col min="9985" max="9985" width="7.81640625" style="84"/>
    <col min="9986" max="9986" width="8.1796875" style="84" bestFit="1" customWidth="1"/>
    <col min="9987" max="10232" width="7.81640625" style="84"/>
    <col min="10233" max="10233" width="37.1796875" style="84" customWidth="1"/>
    <col min="10234" max="10234" width="24.1796875" style="84" customWidth="1"/>
    <col min="10235" max="10235" width="15.26953125" style="84" customWidth="1"/>
    <col min="10236" max="10236" width="18.7265625" style="84" customWidth="1"/>
    <col min="10237" max="10237" width="13.7265625" style="84" customWidth="1"/>
    <col min="10238" max="10238" width="13.453125" style="84" customWidth="1"/>
    <col min="10239" max="10239" width="13.7265625" style="84" customWidth="1"/>
    <col min="10240" max="10240" width="16.26953125" style="84" customWidth="1"/>
    <col min="10241" max="10241" width="7.81640625" style="84"/>
    <col min="10242" max="10242" width="8.1796875" style="84" bestFit="1" customWidth="1"/>
    <col min="10243" max="10488" width="7.81640625" style="84"/>
    <col min="10489" max="10489" width="37.1796875" style="84" customWidth="1"/>
    <col min="10490" max="10490" width="24.1796875" style="84" customWidth="1"/>
    <col min="10491" max="10491" width="15.26953125" style="84" customWidth="1"/>
    <col min="10492" max="10492" width="18.7265625" style="84" customWidth="1"/>
    <col min="10493" max="10493" width="13.7265625" style="84" customWidth="1"/>
    <col min="10494" max="10494" width="13.453125" style="84" customWidth="1"/>
    <col min="10495" max="10495" width="13.7265625" style="84" customWidth="1"/>
    <col min="10496" max="10496" width="16.26953125" style="84" customWidth="1"/>
    <col min="10497" max="10497" width="7.81640625" style="84"/>
    <col min="10498" max="10498" width="8.1796875" style="84" bestFit="1" customWidth="1"/>
    <col min="10499" max="10744" width="7.81640625" style="84"/>
    <col min="10745" max="10745" width="37.1796875" style="84" customWidth="1"/>
    <col min="10746" max="10746" width="24.1796875" style="84" customWidth="1"/>
    <col min="10747" max="10747" width="15.26953125" style="84" customWidth="1"/>
    <col min="10748" max="10748" width="18.7265625" style="84" customWidth="1"/>
    <col min="10749" max="10749" width="13.7265625" style="84" customWidth="1"/>
    <col min="10750" max="10750" width="13.453125" style="84" customWidth="1"/>
    <col min="10751" max="10751" width="13.7265625" style="84" customWidth="1"/>
    <col min="10752" max="10752" width="16.26953125" style="84" customWidth="1"/>
    <col min="10753" max="10753" width="7.81640625" style="84"/>
    <col min="10754" max="10754" width="8.1796875" style="84" bestFit="1" customWidth="1"/>
    <col min="10755" max="11000" width="7.81640625" style="84"/>
    <col min="11001" max="11001" width="37.1796875" style="84" customWidth="1"/>
    <col min="11002" max="11002" width="24.1796875" style="84" customWidth="1"/>
    <col min="11003" max="11003" width="15.26953125" style="84" customWidth="1"/>
    <col min="11004" max="11004" width="18.7265625" style="84" customWidth="1"/>
    <col min="11005" max="11005" width="13.7265625" style="84" customWidth="1"/>
    <col min="11006" max="11006" width="13.453125" style="84" customWidth="1"/>
    <col min="11007" max="11007" width="13.7265625" style="84" customWidth="1"/>
    <col min="11008" max="11008" width="16.26953125" style="84" customWidth="1"/>
    <col min="11009" max="11009" width="7.81640625" style="84"/>
    <col min="11010" max="11010" width="8.1796875" style="84" bestFit="1" customWidth="1"/>
    <col min="11011" max="11256" width="7.81640625" style="84"/>
    <col min="11257" max="11257" width="37.1796875" style="84" customWidth="1"/>
    <col min="11258" max="11258" width="24.1796875" style="84" customWidth="1"/>
    <col min="11259" max="11259" width="15.26953125" style="84" customWidth="1"/>
    <col min="11260" max="11260" width="18.7265625" style="84" customWidth="1"/>
    <col min="11261" max="11261" width="13.7265625" style="84" customWidth="1"/>
    <col min="11262" max="11262" width="13.453125" style="84" customWidth="1"/>
    <col min="11263" max="11263" width="13.7265625" style="84" customWidth="1"/>
    <col min="11264" max="11264" width="16.26953125" style="84" customWidth="1"/>
    <col min="11265" max="11265" width="7.81640625" style="84"/>
    <col min="11266" max="11266" width="8.1796875" style="84" bestFit="1" customWidth="1"/>
    <col min="11267" max="11512" width="7.81640625" style="84"/>
    <col min="11513" max="11513" width="37.1796875" style="84" customWidth="1"/>
    <col min="11514" max="11514" width="24.1796875" style="84" customWidth="1"/>
    <col min="11515" max="11515" width="15.26953125" style="84" customWidth="1"/>
    <col min="11516" max="11516" width="18.7265625" style="84" customWidth="1"/>
    <col min="11517" max="11517" width="13.7265625" style="84" customWidth="1"/>
    <col min="11518" max="11518" width="13.453125" style="84" customWidth="1"/>
    <col min="11519" max="11519" width="13.7265625" style="84" customWidth="1"/>
    <col min="11520" max="11520" width="16.26953125" style="84" customWidth="1"/>
    <col min="11521" max="11521" width="7.81640625" style="84"/>
    <col min="11522" max="11522" width="8.1796875" style="84" bestFit="1" customWidth="1"/>
    <col min="11523" max="11768" width="7.81640625" style="84"/>
    <col min="11769" max="11769" width="37.1796875" style="84" customWidth="1"/>
    <col min="11770" max="11770" width="24.1796875" style="84" customWidth="1"/>
    <col min="11771" max="11771" width="15.26953125" style="84" customWidth="1"/>
    <col min="11772" max="11772" width="18.7265625" style="84" customWidth="1"/>
    <col min="11773" max="11773" width="13.7265625" style="84" customWidth="1"/>
    <col min="11774" max="11774" width="13.453125" style="84" customWidth="1"/>
    <col min="11775" max="11775" width="13.7265625" style="84" customWidth="1"/>
    <col min="11776" max="11776" width="16.26953125" style="84" customWidth="1"/>
    <col min="11777" max="11777" width="7.81640625" style="84"/>
    <col min="11778" max="11778" width="8.1796875" style="84" bestFit="1" customWidth="1"/>
    <col min="11779" max="12024" width="7.81640625" style="84"/>
    <col min="12025" max="12025" width="37.1796875" style="84" customWidth="1"/>
    <col min="12026" max="12026" width="24.1796875" style="84" customWidth="1"/>
    <col min="12027" max="12027" width="15.26953125" style="84" customWidth="1"/>
    <col min="12028" max="12028" width="18.7265625" style="84" customWidth="1"/>
    <col min="12029" max="12029" width="13.7265625" style="84" customWidth="1"/>
    <col min="12030" max="12030" width="13.453125" style="84" customWidth="1"/>
    <col min="12031" max="12031" width="13.7265625" style="84" customWidth="1"/>
    <col min="12032" max="12032" width="16.26953125" style="84" customWidth="1"/>
    <col min="12033" max="12033" width="7.81640625" style="84"/>
    <col min="12034" max="12034" width="8.1796875" style="84" bestFit="1" customWidth="1"/>
    <col min="12035" max="12280" width="7.81640625" style="84"/>
    <col min="12281" max="12281" width="37.1796875" style="84" customWidth="1"/>
    <col min="12282" max="12282" width="24.1796875" style="84" customWidth="1"/>
    <col min="12283" max="12283" width="15.26953125" style="84" customWidth="1"/>
    <col min="12284" max="12284" width="18.7265625" style="84" customWidth="1"/>
    <col min="12285" max="12285" width="13.7265625" style="84" customWidth="1"/>
    <col min="12286" max="12286" width="13.453125" style="84" customWidth="1"/>
    <col min="12287" max="12287" width="13.7265625" style="84" customWidth="1"/>
    <col min="12288" max="12288" width="16.26953125" style="84" customWidth="1"/>
    <col min="12289" max="12289" width="7.81640625" style="84"/>
    <col min="12290" max="12290" width="8.1796875" style="84" bestFit="1" customWidth="1"/>
    <col min="12291" max="12536" width="7.81640625" style="84"/>
    <col min="12537" max="12537" width="37.1796875" style="84" customWidth="1"/>
    <col min="12538" max="12538" width="24.1796875" style="84" customWidth="1"/>
    <col min="12539" max="12539" width="15.26953125" style="84" customWidth="1"/>
    <col min="12540" max="12540" width="18.7265625" style="84" customWidth="1"/>
    <col min="12541" max="12541" width="13.7265625" style="84" customWidth="1"/>
    <col min="12542" max="12542" width="13.453125" style="84" customWidth="1"/>
    <col min="12543" max="12543" width="13.7265625" style="84" customWidth="1"/>
    <col min="12544" max="12544" width="16.26953125" style="84" customWidth="1"/>
    <col min="12545" max="12545" width="7.81640625" style="84"/>
    <col min="12546" max="12546" width="8.1796875" style="84" bestFit="1" customWidth="1"/>
    <col min="12547" max="12792" width="7.81640625" style="84"/>
    <col min="12793" max="12793" width="37.1796875" style="84" customWidth="1"/>
    <col min="12794" max="12794" width="24.1796875" style="84" customWidth="1"/>
    <col min="12795" max="12795" width="15.26953125" style="84" customWidth="1"/>
    <col min="12796" max="12796" width="18.7265625" style="84" customWidth="1"/>
    <col min="12797" max="12797" width="13.7265625" style="84" customWidth="1"/>
    <col min="12798" max="12798" width="13.453125" style="84" customWidth="1"/>
    <col min="12799" max="12799" width="13.7265625" style="84" customWidth="1"/>
    <col min="12800" max="12800" width="16.26953125" style="84" customWidth="1"/>
    <col min="12801" max="12801" width="7.81640625" style="84"/>
    <col min="12802" max="12802" width="8.1796875" style="84" bestFit="1" customWidth="1"/>
    <col min="12803" max="13048" width="7.81640625" style="84"/>
    <col min="13049" max="13049" width="37.1796875" style="84" customWidth="1"/>
    <col min="13050" max="13050" width="24.1796875" style="84" customWidth="1"/>
    <col min="13051" max="13051" width="15.26953125" style="84" customWidth="1"/>
    <col min="13052" max="13052" width="18.7265625" style="84" customWidth="1"/>
    <col min="13053" max="13053" width="13.7265625" style="84" customWidth="1"/>
    <col min="13054" max="13054" width="13.453125" style="84" customWidth="1"/>
    <col min="13055" max="13055" width="13.7265625" style="84" customWidth="1"/>
    <col min="13056" max="13056" width="16.26953125" style="84" customWidth="1"/>
    <col min="13057" max="13057" width="7.81640625" style="84"/>
    <col min="13058" max="13058" width="8.1796875" style="84" bestFit="1" customWidth="1"/>
    <col min="13059" max="13304" width="7.81640625" style="84"/>
    <col min="13305" max="13305" width="37.1796875" style="84" customWidth="1"/>
    <col min="13306" max="13306" width="24.1796875" style="84" customWidth="1"/>
    <col min="13307" max="13307" width="15.26953125" style="84" customWidth="1"/>
    <col min="13308" max="13308" width="18.7265625" style="84" customWidth="1"/>
    <col min="13309" max="13309" width="13.7265625" style="84" customWidth="1"/>
    <col min="13310" max="13310" width="13.453125" style="84" customWidth="1"/>
    <col min="13311" max="13311" width="13.7265625" style="84" customWidth="1"/>
    <col min="13312" max="13312" width="16.26953125" style="84" customWidth="1"/>
    <col min="13313" max="13313" width="7.81640625" style="84"/>
    <col min="13314" max="13314" width="8.1796875" style="84" bestFit="1" customWidth="1"/>
    <col min="13315" max="13560" width="7.81640625" style="84"/>
    <col min="13561" max="13561" width="37.1796875" style="84" customWidth="1"/>
    <col min="13562" max="13562" width="24.1796875" style="84" customWidth="1"/>
    <col min="13563" max="13563" width="15.26953125" style="84" customWidth="1"/>
    <col min="13564" max="13564" width="18.7265625" style="84" customWidth="1"/>
    <col min="13565" max="13565" width="13.7265625" style="84" customWidth="1"/>
    <col min="13566" max="13566" width="13.453125" style="84" customWidth="1"/>
    <col min="13567" max="13567" width="13.7265625" style="84" customWidth="1"/>
    <col min="13568" max="13568" width="16.26953125" style="84" customWidth="1"/>
    <col min="13569" max="13569" width="7.81640625" style="84"/>
    <col min="13570" max="13570" width="8.1796875" style="84" bestFit="1" customWidth="1"/>
    <col min="13571" max="13816" width="7.81640625" style="84"/>
    <col min="13817" max="13817" width="37.1796875" style="84" customWidth="1"/>
    <col min="13818" max="13818" width="24.1796875" style="84" customWidth="1"/>
    <col min="13819" max="13819" width="15.26953125" style="84" customWidth="1"/>
    <col min="13820" max="13820" width="18.7265625" style="84" customWidth="1"/>
    <col min="13821" max="13821" width="13.7265625" style="84" customWidth="1"/>
    <col min="13822" max="13822" width="13.453125" style="84" customWidth="1"/>
    <col min="13823" max="13823" width="13.7265625" style="84" customWidth="1"/>
    <col min="13824" max="13824" width="16.26953125" style="84" customWidth="1"/>
    <col min="13825" max="13825" width="7.81640625" style="84"/>
    <col min="13826" max="13826" width="8.1796875" style="84" bestFit="1" customWidth="1"/>
    <col min="13827" max="14072" width="7.81640625" style="84"/>
    <col min="14073" max="14073" width="37.1796875" style="84" customWidth="1"/>
    <col min="14074" max="14074" width="24.1796875" style="84" customWidth="1"/>
    <col min="14075" max="14075" width="15.26953125" style="84" customWidth="1"/>
    <col min="14076" max="14076" width="18.7265625" style="84" customWidth="1"/>
    <col min="14077" max="14077" width="13.7265625" style="84" customWidth="1"/>
    <col min="14078" max="14078" width="13.453125" style="84" customWidth="1"/>
    <col min="14079" max="14079" width="13.7265625" style="84" customWidth="1"/>
    <col min="14080" max="14080" width="16.26953125" style="84" customWidth="1"/>
    <col min="14081" max="14081" width="7.81640625" style="84"/>
    <col min="14082" max="14082" width="8.1796875" style="84" bestFit="1" customWidth="1"/>
    <col min="14083" max="14328" width="7.81640625" style="84"/>
    <col min="14329" max="14329" width="37.1796875" style="84" customWidth="1"/>
    <col min="14330" max="14330" width="24.1796875" style="84" customWidth="1"/>
    <col min="14331" max="14331" width="15.26953125" style="84" customWidth="1"/>
    <col min="14332" max="14332" width="18.7265625" style="84" customWidth="1"/>
    <col min="14333" max="14333" width="13.7265625" style="84" customWidth="1"/>
    <col min="14334" max="14334" width="13.453125" style="84" customWidth="1"/>
    <col min="14335" max="14335" width="13.7265625" style="84" customWidth="1"/>
    <col min="14336" max="14336" width="16.26953125" style="84" customWidth="1"/>
    <col min="14337" max="14337" width="7.81640625" style="84"/>
    <col min="14338" max="14338" width="8.1796875" style="84" bestFit="1" customWidth="1"/>
    <col min="14339" max="14584" width="7.81640625" style="84"/>
    <col min="14585" max="14585" width="37.1796875" style="84" customWidth="1"/>
    <col min="14586" max="14586" width="24.1796875" style="84" customWidth="1"/>
    <col min="14587" max="14587" width="15.26953125" style="84" customWidth="1"/>
    <col min="14588" max="14588" width="18.7265625" style="84" customWidth="1"/>
    <col min="14589" max="14589" width="13.7265625" style="84" customWidth="1"/>
    <col min="14590" max="14590" width="13.453125" style="84" customWidth="1"/>
    <col min="14591" max="14591" width="13.7265625" style="84" customWidth="1"/>
    <col min="14592" max="14592" width="16.26953125" style="84" customWidth="1"/>
    <col min="14593" max="14593" width="7.81640625" style="84"/>
    <col min="14594" max="14594" width="8.1796875" style="84" bestFit="1" customWidth="1"/>
    <col min="14595" max="14840" width="7.81640625" style="84"/>
    <col min="14841" max="14841" width="37.1796875" style="84" customWidth="1"/>
    <col min="14842" max="14842" width="24.1796875" style="84" customWidth="1"/>
    <col min="14843" max="14843" width="15.26953125" style="84" customWidth="1"/>
    <col min="14844" max="14844" width="18.7265625" style="84" customWidth="1"/>
    <col min="14845" max="14845" width="13.7265625" style="84" customWidth="1"/>
    <col min="14846" max="14846" width="13.453125" style="84" customWidth="1"/>
    <col min="14847" max="14847" width="13.7265625" style="84" customWidth="1"/>
    <col min="14848" max="14848" width="16.26953125" style="84" customWidth="1"/>
    <col min="14849" max="14849" width="7.81640625" style="84"/>
    <col min="14850" max="14850" width="8.1796875" style="84" bestFit="1" customWidth="1"/>
    <col min="14851" max="15096" width="7.81640625" style="84"/>
    <col min="15097" max="15097" width="37.1796875" style="84" customWidth="1"/>
    <col min="15098" max="15098" width="24.1796875" style="84" customWidth="1"/>
    <col min="15099" max="15099" width="15.26953125" style="84" customWidth="1"/>
    <col min="15100" max="15100" width="18.7265625" style="84" customWidth="1"/>
    <col min="15101" max="15101" width="13.7265625" style="84" customWidth="1"/>
    <col min="15102" max="15102" width="13.453125" style="84" customWidth="1"/>
    <col min="15103" max="15103" width="13.7265625" style="84" customWidth="1"/>
    <col min="15104" max="15104" width="16.26953125" style="84" customWidth="1"/>
    <col min="15105" max="15105" width="7.81640625" style="84"/>
    <col min="15106" max="15106" width="8.1796875" style="84" bestFit="1" customWidth="1"/>
    <col min="15107" max="15352" width="7.81640625" style="84"/>
    <col min="15353" max="15353" width="37.1796875" style="84" customWidth="1"/>
    <col min="15354" max="15354" width="24.1796875" style="84" customWidth="1"/>
    <col min="15355" max="15355" width="15.26953125" style="84" customWidth="1"/>
    <col min="15356" max="15356" width="18.7265625" style="84" customWidth="1"/>
    <col min="15357" max="15357" width="13.7265625" style="84" customWidth="1"/>
    <col min="15358" max="15358" width="13.453125" style="84" customWidth="1"/>
    <col min="15359" max="15359" width="13.7265625" style="84" customWidth="1"/>
    <col min="15360" max="15360" width="16.26953125" style="84" customWidth="1"/>
    <col min="15361" max="15361" width="7.81640625" style="84"/>
    <col min="15362" max="15362" width="8.1796875" style="84" bestFit="1" customWidth="1"/>
    <col min="15363" max="15608" width="7.81640625" style="84"/>
    <col min="15609" max="15609" width="37.1796875" style="84" customWidth="1"/>
    <col min="15610" max="15610" width="24.1796875" style="84" customWidth="1"/>
    <col min="15611" max="15611" width="15.26953125" style="84" customWidth="1"/>
    <col min="15612" max="15612" width="18.7265625" style="84" customWidth="1"/>
    <col min="15613" max="15613" width="13.7265625" style="84" customWidth="1"/>
    <col min="15614" max="15614" width="13.453125" style="84" customWidth="1"/>
    <col min="15615" max="15615" width="13.7265625" style="84" customWidth="1"/>
    <col min="15616" max="15616" width="16.26953125" style="84" customWidth="1"/>
    <col min="15617" max="15617" width="7.81640625" style="84"/>
    <col min="15618" max="15618" width="8.1796875" style="84" bestFit="1" customWidth="1"/>
    <col min="15619" max="15864" width="7.81640625" style="84"/>
    <col min="15865" max="15865" width="37.1796875" style="84" customWidth="1"/>
    <col min="15866" max="15866" width="24.1796875" style="84" customWidth="1"/>
    <col min="15867" max="15867" width="15.26953125" style="84" customWidth="1"/>
    <col min="15868" max="15868" width="18.7265625" style="84" customWidth="1"/>
    <col min="15869" max="15869" width="13.7265625" style="84" customWidth="1"/>
    <col min="15870" max="15870" width="13.453125" style="84" customWidth="1"/>
    <col min="15871" max="15871" width="13.7265625" style="84" customWidth="1"/>
    <col min="15872" max="15872" width="16.26953125" style="84" customWidth="1"/>
    <col min="15873" max="15873" width="7.81640625" style="84"/>
    <col min="15874" max="15874" width="8.1796875" style="84" bestFit="1" customWidth="1"/>
    <col min="15875" max="16120" width="7.81640625" style="84"/>
    <col min="16121" max="16121" width="37.1796875" style="84" customWidth="1"/>
    <col min="16122" max="16122" width="24.1796875" style="84" customWidth="1"/>
    <col min="16123" max="16123" width="15.26953125" style="84" customWidth="1"/>
    <col min="16124" max="16124" width="18.7265625" style="84" customWidth="1"/>
    <col min="16125" max="16125" width="13.7265625" style="84" customWidth="1"/>
    <col min="16126" max="16126" width="13.453125" style="84" customWidth="1"/>
    <col min="16127" max="16127" width="13.7265625" style="84" customWidth="1"/>
    <col min="16128" max="16128" width="16.26953125" style="84" customWidth="1"/>
    <col min="16129" max="16129" width="7.81640625" style="84"/>
    <col min="16130" max="16130" width="8.1796875" style="84" bestFit="1" customWidth="1"/>
    <col min="16131" max="16384" width="7.81640625" style="84"/>
  </cols>
  <sheetData>
    <row r="1" spans="1:14" x14ac:dyDescent="0.3">
      <c r="A1" s="68" t="s">
        <v>304</v>
      </c>
      <c r="B1" s="68"/>
      <c r="C1" s="68"/>
      <c r="D1" s="69"/>
      <c r="E1" s="69"/>
      <c r="F1" s="69"/>
      <c r="G1" s="69"/>
      <c r="H1" s="70"/>
    </row>
    <row r="2" spans="1:14" x14ac:dyDescent="0.3">
      <c r="A2" s="70"/>
      <c r="B2" s="70"/>
      <c r="C2" s="70"/>
      <c r="D2" s="70"/>
      <c r="E2" s="70"/>
      <c r="F2" s="70"/>
      <c r="G2" s="70"/>
      <c r="H2" s="70"/>
    </row>
    <row r="3" spans="1:14" s="100" customFormat="1" ht="40.5" x14ac:dyDescent="0.3">
      <c r="A3" s="72" t="s">
        <v>209</v>
      </c>
      <c r="B3" s="335" t="s">
        <v>210</v>
      </c>
      <c r="C3" s="74" t="s">
        <v>211</v>
      </c>
      <c r="D3" s="74" t="s">
        <v>212</v>
      </c>
      <c r="E3" s="74" t="s">
        <v>213</v>
      </c>
      <c r="F3" s="74" t="s">
        <v>347</v>
      </c>
      <c r="G3" s="74" t="s">
        <v>214</v>
      </c>
      <c r="H3" s="75"/>
      <c r="J3" s="101"/>
    </row>
    <row r="4" spans="1:14" x14ac:dyDescent="0.3">
      <c r="C4" s="102"/>
      <c r="D4" s="80"/>
      <c r="E4" s="80"/>
      <c r="F4" s="80"/>
      <c r="G4" s="103"/>
      <c r="H4" s="78"/>
      <c r="J4" s="104"/>
      <c r="K4" s="87"/>
      <c r="L4" s="85"/>
    </row>
    <row r="5" spans="1:14" x14ac:dyDescent="0.3">
      <c r="A5" s="84" t="s">
        <v>215</v>
      </c>
      <c r="B5" s="87">
        <v>17710</v>
      </c>
      <c r="C5" s="85">
        <v>8340</v>
      </c>
      <c r="D5" s="105">
        <v>23.4</v>
      </c>
      <c r="E5" s="85">
        <v>20085</v>
      </c>
      <c r="F5" s="83">
        <v>14.2</v>
      </c>
      <c r="G5" s="83">
        <v>4.5999999999999996</v>
      </c>
      <c r="J5" s="101"/>
      <c r="K5" s="106"/>
      <c r="L5" s="83"/>
    </row>
    <row r="6" spans="1:14" ht="13.5" x14ac:dyDescent="0.35">
      <c r="A6" s="84" t="s">
        <v>216</v>
      </c>
      <c r="B6" s="80">
        <v>8249</v>
      </c>
      <c r="C6" s="81">
        <v>4559</v>
      </c>
      <c r="D6" s="105">
        <v>19.100000000000001</v>
      </c>
      <c r="E6" s="81">
        <v>7994</v>
      </c>
      <c r="F6" s="83">
        <v>14.8</v>
      </c>
      <c r="G6" s="83">
        <v>23</v>
      </c>
      <c r="J6" s="107"/>
      <c r="K6" s="108"/>
      <c r="L6" s="109"/>
    </row>
    <row r="7" spans="1:14" x14ac:dyDescent="0.3">
      <c r="A7" s="84" t="s">
        <v>217</v>
      </c>
      <c r="B7" s="87">
        <v>5275</v>
      </c>
      <c r="C7" s="85">
        <v>2504</v>
      </c>
      <c r="D7" s="105">
        <v>13.5</v>
      </c>
      <c r="E7" s="85">
        <v>4315</v>
      </c>
      <c r="F7" s="83">
        <v>12.5</v>
      </c>
      <c r="G7" s="83">
        <v>3.6</v>
      </c>
      <c r="K7" s="108"/>
      <c r="L7" s="109"/>
      <c r="N7" s="85"/>
    </row>
    <row r="8" spans="1:14" x14ac:dyDescent="0.3">
      <c r="A8" s="110" t="s">
        <v>218</v>
      </c>
      <c r="B8" s="87">
        <v>4214</v>
      </c>
      <c r="C8" s="85">
        <v>2707</v>
      </c>
      <c r="D8" s="105">
        <v>13.8</v>
      </c>
      <c r="E8" s="85">
        <v>5065</v>
      </c>
      <c r="F8" s="83">
        <v>10.8</v>
      </c>
      <c r="G8" s="83">
        <v>2.1</v>
      </c>
      <c r="K8" s="108"/>
      <c r="L8" s="109"/>
      <c r="N8" s="81"/>
    </row>
    <row r="9" spans="1:14" x14ac:dyDescent="0.3">
      <c r="A9" s="69" t="s">
        <v>219</v>
      </c>
      <c r="B9" s="87">
        <v>2817</v>
      </c>
      <c r="C9" s="85">
        <v>1734</v>
      </c>
      <c r="D9" s="105">
        <v>21.3</v>
      </c>
      <c r="E9" s="85">
        <v>3038</v>
      </c>
      <c r="F9" s="83">
        <v>15.5</v>
      </c>
      <c r="G9" s="83">
        <v>24.8</v>
      </c>
      <c r="K9" s="108"/>
      <c r="L9" s="109"/>
      <c r="N9" s="85"/>
    </row>
    <row r="10" spans="1:14" x14ac:dyDescent="0.3">
      <c r="A10" s="110" t="s">
        <v>220</v>
      </c>
      <c r="B10" s="87">
        <v>3130</v>
      </c>
      <c r="C10" s="85">
        <v>1729</v>
      </c>
      <c r="D10" s="105">
        <v>14.5</v>
      </c>
      <c r="E10" s="85">
        <v>2544</v>
      </c>
      <c r="F10" s="83">
        <v>11</v>
      </c>
      <c r="G10" s="83">
        <v>6</v>
      </c>
      <c r="K10" s="108"/>
      <c r="L10" s="109"/>
      <c r="N10" s="85"/>
    </row>
    <row r="11" spans="1:14" x14ac:dyDescent="0.3">
      <c r="A11" s="84" t="s">
        <v>93</v>
      </c>
      <c r="B11" s="87">
        <v>353</v>
      </c>
      <c r="C11" s="85">
        <v>313</v>
      </c>
      <c r="D11" s="105">
        <v>11.8</v>
      </c>
      <c r="E11" s="85">
        <v>395</v>
      </c>
      <c r="F11" s="83">
        <v>11.4</v>
      </c>
      <c r="G11" s="111">
        <v>0</v>
      </c>
      <c r="K11" s="108"/>
      <c r="L11" s="109"/>
      <c r="N11" s="85"/>
    </row>
    <row r="12" spans="1:14" x14ac:dyDescent="0.3">
      <c r="A12" s="110" t="s">
        <v>221</v>
      </c>
      <c r="B12" s="87">
        <v>2871</v>
      </c>
      <c r="C12" s="85">
        <v>1379</v>
      </c>
      <c r="D12" s="105">
        <v>13.4</v>
      </c>
      <c r="E12" s="85">
        <v>2051</v>
      </c>
      <c r="F12" s="83">
        <v>10.8</v>
      </c>
      <c r="G12" s="83">
        <v>2.1</v>
      </c>
      <c r="K12" s="108"/>
      <c r="L12" s="109"/>
      <c r="N12" s="85"/>
    </row>
    <row r="13" spans="1:14" x14ac:dyDescent="0.3">
      <c r="A13" s="110" t="s">
        <v>222</v>
      </c>
      <c r="B13" s="87">
        <v>1387</v>
      </c>
      <c r="C13" s="85">
        <v>721</v>
      </c>
      <c r="D13" s="105">
        <v>13.5</v>
      </c>
      <c r="E13" s="85">
        <v>1165</v>
      </c>
      <c r="F13" s="83">
        <v>8.3000000000000007</v>
      </c>
      <c r="G13" s="83">
        <v>14</v>
      </c>
      <c r="K13" s="108"/>
      <c r="L13" s="109"/>
      <c r="N13" s="85"/>
    </row>
    <row r="14" spans="1:14" x14ac:dyDescent="0.3">
      <c r="A14" s="110" t="s">
        <v>223</v>
      </c>
      <c r="B14" s="87">
        <v>159</v>
      </c>
      <c r="C14" s="85">
        <v>117</v>
      </c>
      <c r="D14" s="105">
        <v>7.7</v>
      </c>
      <c r="E14" s="85">
        <v>157</v>
      </c>
      <c r="F14" s="83">
        <v>7</v>
      </c>
      <c r="G14" s="111">
        <v>0</v>
      </c>
      <c r="K14" s="108"/>
      <c r="L14" s="109"/>
      <c r="N14" s="85"/>
    </row>
    <row r="15" spans="1:14" x14ac:dyDescent="0.3">
      <c r="A15" s="84" t="s">
        <v>224</v>
      </c>
      <c r="B15" s="87">
        <v>994</v>
      </c>
      <c r="C15" s="85">
        <v>470</v>
      </c>
      <c r="D15" s="105">
        <v>21.3</v>
      </c>
      <c r="E15" s="85">
        <v>685</v>
      </c>
      <c r="F15" s="83">
        <v>14.9</v>
      </c>
      <c r="G15" s="83">
        <v>6.6</v>
      </c>
      <c r="K15" s="102"/>
      <c r="L15" s="109"/>
      <c r="N15" s="85"/>
    </row>
    <row r="16" spans="1:14" x14ac:dyDescent="0.3">
      <c r="A16" s="110" t="s">
        <v>225</v>
      </c>
      <c r="B16" s="87">
        <v>2228</v>
      </c>
      <c r="C16" s="85">
        <v>1071</v>
      </c>
      <c r="D16" s="105">
        <v>17.8</v>
      </c>
      <c r="E16" s="85">
        <v>1669</v>
      </c>
      <c r="F16" s="83">
        <v>7</v>
      </c>
      <c r="G16" s="83">
        <v>19</v>
      </c>
      <c r="L16" s="109"/>
      <c r="N16" s="85"/>
    </row>
    <row r="17" spans="1:19" x14ac:dyDescent="0.3">
      <c r="A17" s="110" t="s">
        <v>226</v>
      </c>
      <c r="B17" s="87">
        <v>1672</v>
      </c>
      <c r="C17" s="85">
        <v>757</v>
      </c>
      <c r="D17" s="105">
        <v>15.3</v>
      </c>
      <c r="E17" s="85">
        <v>1127</v>
      </c>
      <c r="F17" s="83">
        <v>4.0999999999999996</v>
      </c>
      <c r="G17" s="83">
        <v>12.4</v>
      </c>
      <c r="H17" s="112"/>
      <c r="L17" s="109"/>
      <c r="N17" s="113"/>
    </row>
    <row r="18" spans="1:19" x14ac:dyDescent="0.3">
      <c r="A18" s="110" t="s">
        <v>227</v>
      </c>
      <c r="B18" s="87">
        <v>727</v>
      </c>
      <c r="C18" s="85">
        <v>286</v>
      </c>
      <c r="D18" s="105">
        <v>13.3</v>
      </c>
      <c r="E18" s="85">
        <v>931</v>
      </c>
      <c r="F18" s="83">
        <v>3.9</v>
      </c>
      <c r="G18" s="111">
        <v>5.2</v>
      </c>
      <c r="H18" s="112"/>
      <c r="L18" s="109"/>
      <c r="N18" s="85"/>
    </row>
    <row r="19" spans="1:19" x14ac:dyDescent="0.3">
      <c r="A19" s="84" t="s">
        <v>228</v>
      </c>
      <c r="B19" s="87">
        <v>390</v>
      </c>
      <c r="C19" s="85">
        <v>207</v>
      </c>
      <c r="D19" s="105">
        <v>7.2</v>
      </c>
      <c r="E19" s="85">
        <v>277</v>
      </c>
      <c r="F19" s="83">
        <v>7.2</v>
      </c>
      <c r="G19" s="83">
        <v>7.1</v>
      </c>
      <c r="L19" s="109"/>
      <c r="N19" s="85"/>
    </row>
    <row r="20" spans="1:19" ht="14.5" x14ac:dyDescent="0.3">
      <c r="A20" s="84" t="s">
        <v>350</v>
      </c>
      <c r="B20" s="87">
        <v>2706</v>
      </c>
      <c r="C20" s="85">
        <v>1664</v>
      </c>
      <c r="D20" s="114">
        <v>19.7</v>
      </c>
      <c r="E20" s="85">
        <v>2682</v>
      </c>
      <c r="F20" s="83">
        <v>16.5</v>
      </c>
      <c r="G20" s="83">
        <v>4.2</v>
      </c>
      <c r="L20" s="109"/>
      <c r="N20" s="85"/>
    </row>
    <row r="21" spans="1:19" x14ac:dyDescent="0.3">
      <c r="B21" s="87"/>
      <c r="C21" s="85"/>
      <c r="D21" s="114"/>
      <c r="E21" s="85"/>
      <c r="F21" s="83"/>
      <c r="G21" s="83"/>
      <c r="L21" s="85"/>
      <c r="N21" s="85"/>
    </row>
    <row r="22" spans="1:19" s="95" customFormat="1" x14ac:dyDescent="0.3">
      <c r="A22" s="96" t="s">
        <v>229</v>
      </c>
      <c r="B22" s="337">
        <f>SUM(B5:B20)</f>
        <v>54882</v>
      </c>
      <c r="C22" s="337">
        <f>SUM(C5:C20)</f>
        <v>28558</v>
      </c>
      <c r="D22" s="98">
        <v>18.399999999999999</v>
      </c>
      <c r="E22" s="97">
        <f>SUM(E5:E20)</f>
        <v>54180</v>
      </c>
      <c r="F22" s="98">
        <v>12.9</v>
      </c>
      <c r="G22" s="98">
        <v>8.6</v>
      </c>
      <c r="N22" s="85"/>
    </row>
    <row r="23" spans="1:19" s="95" customFormat="1" x14ac:dyDescent="0.3">
      <c r="A23" s="92"/>
      <c r="B23" s="92"/>
      <c r="C23" s="115"/>
      <c r="D23" s="336"/>
      <c r="E23" s="115"/>
      <c r="F23" s="336"/>
      <c r="G23" s="336"/>
      <c r="L23" s="85"/>
      <c r="N23" s="116"/>
    </row>
    <row r="24" spans="1:19" x14ac:dyDescent="0.3">
      <c r="A24" s="117" t="s">
        <v>348</v>
      </c>
      <c r="B24" s="118"/>
      <c r="C24" s="118"/>
      <c r="D24" s="118"/>
      <c r="E24" s="118"/>
      <c r="F24" s="118"/>
      <c r="G24" s="118"/>
      <c r="H24" s="118"/>
      <c r="L24" s="85"/>
    </row>
    <row r="25" spans="1:19" x14ac:dyDescent="0.3">
      <c r="A25" s="379" t="s">
        <v>349</v>
      </c>
      <c r="B25" s="379"/>
      <c r="C25" s="379"/>
      <c r="D25" s="379"/>
      <c r="E25" s="379"/>
      <c r="F25" s="379"/>
      <c r="G25" s="379"/>
      <c r="H25" s="379"/>
      <c r="L25" s="85"/>
    </row>
    <row r="26" spans="1:19" x14ac:dyDescent="0.3">
      <c r="K26" s="117"/>
      <c r="L26" s="118"/>
      <c r="M26" s="118"/>
      <c r="N26" s="118"/>
      <c r="O26" s="118"/>
      <c r="P26" s="118"/>
      <c r="Q26" s="118"/>
      <c r="R26" s="118"/>
      <c r="S26" s="118"/>
    </row>
    <row r="27" spans="1:19" x14ac:dyDescent="0.3">
      <c r="A27" s="380" t="s">
        <v>230</v>
      </c>
      <c r="B27" s="380"/>
      <c r="C27" s="380"/>
      <c r="D27" s="380"/>
      <c r="E27" s="380"/>
      <c r="F27" s="380"/>
      <c r="G27" s="380"/>
      <c r="H27" s="380"/>
      <c r="K27" s="379"/>
      <c r="L27" s="379"/>
      <c r="M27" s="379"/>
      <c r="N27" s="379"/>
      <c r="O27" s="379"/>
      <c r="P27" s="379"/>
      <c r="Q27" s="379"/>
      <c r="R27" s="379"/>
      <c r="S27" s="379"/>
    </row>
  </sheetData>
  <mergeCells count="3">
    <mergeCell ref="A25:H25"/>
    <mergeCell ref="A27:H27"/>
    <mergeCell ref="K27:S27"/>
  </mergeCells>
  <printOptions horizontalCentered="1"/>
  <pageMargins left="0.21" right="0.74803149606299213" top="0.39" bottom="0.28000000000000003" header="0.21" footer="0.16"/>
  <pageSetup paperSize="9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6EFED-1E65-4406-966A-0E79A9D863FC}">
  <dimension ref="A1:M17"/>
  <sheetViews>
    <sheetView zoomScale="80" zoomScaleNormal="80" workbookViewId="0">
      <selection activeCell="A2" sqref="A2"/>
    </sheetView>
  </sheetViews>
  <sheetFormatPr defaultRowHeight="13" x14ac:dyDescent="0.3"/>
  <cols>
    <col min="1" max="1" width="48.54296875" style="71" customWidth="1"/>
    <col min="2" max="2" width="10.54296875" style="71" customWidth="1"/>
    <col min="3" max="3" width="11.26953125" style="71" customWidth="1"/>
    <col min="4" max="6" width="10.54296875" style="71" customWidth="1"/>
    <col min="7" max="7" width="25.26953125" style="71" customWidth="1"/>
    <col min="8" max="254" width="9.1796875" style="71"/>
    <col min="255" max="255" width="42.1796875" style="71" customWidth="1"/>
    <col min="256" max="256" width="14.81640625" style="71" customWidth="1"/>
    <col min="257" max="257" width="13.453125" style="71" customWidth="1"/>
    <col min="258" max="258" width="11.26953125" style="71" customWidth="1"/>
    <col min="259" max="262" width="9.1796875" style="71"/>
    <col min="263" max="263" width="16.1796875" style="71" customWidth="1"/>
    <col min="264" max="510" width="9.1796875" style="71"/>
    <col min="511" max="511" width="42.1796875" style="71" customWidth="1"/>
    <col min="512" max="512" width="14.81640625" style="71" customWidth="1"/>
    <col min="513" max="513" width="13.453125" style="71" customWidth="1"/>
    <col min="514" max="514" width="11.26953125" style="71" customWidth="1"/>
    <col min="515" max="518" width="9.1796875" style="71"/>
    <col min="519" max="519" width="16.1796875" style="71" customWidth="1"/>
    <col min="520" max="766" width="9.1796875" style="71"/>
    <col min="767" max="767" width="42.1796875" style="71" customWidth="1"/>
    <col min="768" max="768" width="14.81640625" style="71" customWidth="1"/>
    <col min="769" max="769" width="13.453125" style="71" customWidth="1"/>
    <col min="770" max="770" width="11.26953125" style="71" customWidth="1"/>
    <col min="771" max="774" width="9.1796875" style="71"/>
    <col min="775" max="775" width="16.1796875" style="71" customWidth="1"/>
    <col min="776" max="1022" width="9.1796875" style="71"/>
    <col min="1023" max="1023" width="42.1796875" style="71" customWidth="1"/>
    <col min="1024" max="1024" width="14.81640625" style="71" customWidth="1"/>
    <col min="1025" max="1025" width="13.453125" style="71" customWidth="1"/>
    <col min="1026" max="1026" width="11.26953125" style="71" customWidth="1"/>
    <col min="1027" max="1030" width="9.1796875" style="71"/>
    <col min="1031" max="1031" width="16.1796875" style="71" customWidth="1"/>
    <col min="1032" max="1278" width="9.1796875" style="71"/>
    <col min="1279" max="1279" width="42.1796875" style="71" customWidth="1"/>
    <col min="1280" max="1280" width="14.81640625" style="71" customWidth="1"/>
    <col min="1281" max="1281" width="13.453125" style="71" customWidth="1"/>
    <col min="1282" max="1282" width="11.26953125" style="71" customWidth="1"/>
    <col min="1283" max="1286" width="9.1796875" style="71"/>
    <col min="1287" max="1287" width="16.1796875" style="71" customWidth="1"/>
    <col min="1288" max="1534" width="9.1796875" style="71"/>
    <col min="1535" max="1535" width="42.1796875" style="71" customWidth="1"/>
    <col min="1536" max="1536" width="14.81640625" style="71" customWidth="1"/>
    <col min="1537" max="1537" width="13.453125" style="71" customWidth="1"/>
    <col min="1538" max="1538" width="11.26953125" style="71" customWidth="1"/>
    <col min="1539" max="1542" width="9.1796875" style="71"/>
    <col min="1543" max="1543" width="16.1796875" style="71" customWidth="1"/>
    <col min="1544" max="1790" width="9.1796875" style="71"/>
    <col min="1791" max="1791" width="42.1796875" style="71" customWidth="1"/>
    <col min="1792" max="1792" width="14.81640625" style="71" customWidth="1"/>
    <col min="1793" max="1793" width="13.453125" style="71" customWidth="1"/>
    <col min="1794" max="1794" width="11.26953125" style="71" customWidth="1"/>
    <col min="1795" max="1798" width="9.1796875" style="71"/>
    <col min="1799" max="1799" width="16.1796875" style="71" customWidth="1"/>
    <col min="1800" max="2046" width="9.1796875" style="71"/>
    <col min="2047" max="2047" width="42.1796875" style="71" customWidth="1"/>
    <col min="2048" max="2048" width="14.81640625" style="71" customWidth="1"/>
    <col min="2049" max="2049" width="13.453125" style="71" customWidth="1"/>
    <col min="2050" max="2050" width="11.26953125" style="71" customWidth="1"/>
    <col min="2051" max="2054" width="9.1796875" style="71"/>
    <col min="2055" max="2055" width="16.1796875" style="71" customWidth="1"/>
    <col min="2056" max="2302" width="9.1796875" style="71"/>
    <col min="2303" max="2303" width="42.1796875" style="71" customWidth="1"/>
    <col min="2304" max="2304" width="14.81640625" style="71" customWidth="1"/>
    <col min="2305" max="2305" width="13.453125" style="71" customWidth="1"/>
    <col min="2306" max="2306" width="11.26953125" style="71" customWidth="1"/>
    <col min="2307" max="2310" width="9.1796875" style="71"/>
    <col min="2311" max="2311" width="16.1796875" style="71" customWidth="1"/>
    <col min="2312" max="2558" width="9.1796875" style="71"/>
    <col min="2559" max="2559" width="42.1796875" style="71" customWidth="1"/>
    <col min="2560" max="2560" width="14.81640625" style="71" customWidth="1"/>
    <col min="2561" max="2561" width="13.453125" style="71" customWidth="1"/>
    <col min="2562" max="2562" width="11.26953125" style="71" customWidth="1"/>
    <col min="2563" max="2566" width="9.1796875" style="71"/>
    <col min="2567" max="2567" width="16.1796875" style="71" customWidth="1"/>
    <col min="2568" max="2814" width="9.1796875" style="71"/>
    <col min="2815" max="2815" width="42.1796875" style="71" customWidth="1"/>
    <col min="2816" max="2816" width="14.81640625" style="71" customWidth="1"/>
    <col min="2817" max="2817" width="13.453125" style="71" customWidth="1"/>
    <col min="2818" max="2818" width="11.26953125" style="71" customWidth="1"/>
    <col min="2819" max="2822" width="9.1796875" style="71"/>
    <col min="2823" max="2823" width="16.1796875" style="71" customWidth="1"/>
    <col min="2824" max="3070" width="9.1796875" style="71"/>
    <col min="3071" max="3071" width="42.1796875" style="71" customWidth="1"/>
    <col min="3072" max="3072" width="14.81640625" style="71" customWidth="1"/>
    <col min="3073" max="3073" width="13.453125" style="71" customWidth="1"/>
    <col min="3074" max="3074" width="11.26953125" style="71" customWidth="1"/>
    <col min="3075" max="3078" width="9.1796875" style="71"/>
    <col min="3079" max="3079" width="16.1796875" style="71" customWidth="1"/>
    <col min="3080" max="3326" width="9.1796875" style="71"/>
    <col min="3327" max="3327" width="42.1796875" style="71" customWidth="1"/>
    <col min="3328" max="3328" width="14.81640625" style="71" customWidth="1"/>
    <col min="3329" max="3329" width="13.453125" style="71" customWidth="1"/>
    <col min="3330" max="3330" width="11.26953125" style="71" customWidth="1"/>
    <col min="3331" max="3334" width="9.1796875" style="71"/>
    <col min="3335" max="3335" width="16.1796875" style="71" customWidth="1"/>
    <col min="3336" max="3582" width="9.1796875" style="71"/>
    <col min="3583" max="3583" width="42.1796875" style="71" customWidth="1"/>
    <col min="3584" max="3584" width="14.81640625" style="71" customWidth="1"/>
    <col min="3585" max="3585" width="13.453125" style="71" customWidth="1"/>
    <col min="3586" max="3586" width="11.26953125" style="71" customWidth="1"/>
    <col min="3587" max="3590" width="9.1796875" style="71"/>
    <col min="3591" max="3591" width="16.1796875" style="71" customWidth="1"/>
    <col min="3592" max="3838" width="9.1796875" style="71"/>
    <col min="3839" max="3839" width="42.1796875" style="71" customWidth="1"/>
    <col min="3840" max="3840" width="14.81640625" style="71" customWidth="1"/>
    <col min="3841" max="3841" width="13.453125" style="71" customWidth="1"/>
    <col min="3842" max="3842" width="11.26953125" style="71" customWidth="1"/>
    <col min="3843" max="3846" width="9.1796875" style="71"/>
    <col min="3847" max="3847" width="16.1796875" style="71" customWidth="1"/>
    <col min="3848" max="4094" width="9.1796875" style="71"/>
    <col min="4095" max="4095" width="42.1796875" style="71" customWidth="1"/>
    <col min="4096" max="4096" width="14.81640625" style="71" customWidth="1"/>
    <col min="4097" max="4097" width="13.453125" style="71" customWidth="1"/>
    <col min="4098" max="4098" width="11.26953125" style="71" customWidth="1"/>
    <col min="4099" max="4102" width="9.1796875" style="71"/>
    <col min="4103" max="4103" width="16.1796875" style="71" customWidth="1"/>
    <col min="4104" max="4350" width="9.1796875" style="71"/>
    <col min="4351" max="4351" width="42.1796875" style="71" customWidth="1"/>
    <col min="4352" max="4352" width="14.81640625" style="71" customWidth="1"/>
    <col min="4353" max="4353" width="13.453125" style="71" customWidth="1"/>
    <col min="4354" max="4354" width="11.26953125" style="71" customWidth="1"/>
    <col min="4355" max="4358" width="9.1796875" style="71"/>
    <col min="4359" max="4359" width="16.1796875" style="71" customWidth="1"/>
    <col min="4360" max="4606" width="9.1796875" style="71"/>
    <col min="4607" max="4607" width="42.1796875" style="71" customWidth="1"/>
    <col min="4608" max="4608" width="14.81640625" style="71" customWidth="1"/>
    <col min="4609" max="4609" width="13.453125" style="71" customWidth="1"/>
    <col min="4610" max="4610" width="11.26953125" style="71" customWidth="1"/>
    <col min="4611" max="4614" width="9.1796875" style="71"/>
    <col min="4615" max="4615" width="16.1796875" style="71" customWidth="1"/>
    <col min="4616" max="4862" width="9.1796875" style="71"/>
    <col min="4863" max="4863" width="42.1796875" style="71" customWidth="1"/>
    <col min="4864" max="4864" width="14.81640625" style="71" customWidth="1"/>
    <col min="4865" max="4865" width="13.453125" style="71" customWidth="1"/>
    <col min="4866" max="4866" width="11.26953125" style="71" customWidth="1"/>
    <col min="4867" max="4870" width="9.1796875" style="71"/>
    <col min="4871" max="4871" width="16.1796875" style="71" customWidth="1"/>
    <col min="4872" max="5118" width="9.1796875" style="71"/>
    <col min="5119" max="5119" width="42.1796875" style="71" customWidth="1"/>
    <col min="5120" max="5120" width="14.81640625" style="71" customWidth="1"/>
    <col min="5121" max="5121" width="13.453125" style="71" customWidth="1"/>
    <col min="5122" max="5122" width="11.26953125" style="71" customWidth="1"/>
    <col min="5123" max="5126" width="9.1796875" style="71"/>
    <col min="5127" max="5127" width="16.1796875" style="71" customWidth="1"/>
    <col min="5128" max="5374" width="9.1796875" style="71"/>
    <col min="5375" max="5375" width="42.1796875" style="71" customWidth="1"/>
    <col min="5376" max="5376" width="14.81640625" style="71" customWidth="1"/>
    <col min="5377" max="5377" width="13.453125" style="71" customWidth="1"/>
    <col min="5378" max="5378" width="11.26953125" style="71" customWidth="1"/>
    <col min="5379" max="5382" width="9.1796875" style="71"/>
    <col min="5383" max="5383" width="16.1796875" style="71" customWidth="1"/>
    <col min="5384" max="5630" width="9.1796875" style="71"/>
    <col min="5631" max="5631" width="42.1796875" style="71" customWidth="1"/>
    <col min="5632" max="5632" width="14.81640625" style="71" customWidth="1"/>
    <col min="5633" max="5633" width="13.453125" style="71" customWidth="1"/>
    <col min="5634" max="5634" width="11.26953125" style="71" customWidth="1"/>
    <col min="5635" max="5638" width="9.1796875" style="71"/>
    <col min="5639" max="5639" width="16.1796875" style="71" customWidth="1"/>
    <col min="5640" max="5886" width="9.1796875" style="71"/>
    <col min="5887" max="5887" width="42.1796875" style="71" customWidth="1"/>
    <col min="5888" max="5888" width="14.81640625" style="71" customWidth="1"/>
    <col min="5889" max="5889" width="13.453125" style="71" customWidth="1"/>
    <col min="5890" max="5890" width="11.26953125" style="71" customWidth="1"/>
    <col min="5891" max="5894" width="9.1796875" style="71"/>
    <col min="5895" max="5895" width="16.1796875" style="71" customWidth="1"/>
    <col min="5896" max="6142" width="9.1796875" style="71"/>
    <col min="6143" max="6143" width="42.1796875" style="71" customWidth="1"/>
    <col min="6144" max="6144" width="14.81640625" style="71" customWidth="1"/>
    <col min="6145" max="6145" width="13.453125" style="71" customWidth="1"/>
    <col min="6146" max="6146" width="11.26953125" style="71" customWidth="1"/>
    <col min="6147" max="6150" width="9.1796875" style="71"/>
    <col min="6151" max="6151" width="16.1796875" style="71" customWidth="1"/>
    <col min="6152" max="6398" width="9.1796875" style="71"/>
    <col min="6399" max="6399" width="42.1796875" style="71" customWidth="1"/>
    <col min="6400" max="6400" width="14.81640625" style="71" customWidth="1"/>
    <col min="6401" max="6401" width="13.453125" style="71" customWidth="1"/>
    <col min="6402" max="6402" width="11.26953125" style="71" customWidth="1"/>
    <col min="6403" max="6406" width="9.1796875" style="71"/>
    <col min="6407" max="6407" width="16.1796875" style="71" customWidth="1"/>
    <col min="6408" max="6654" width="9.1796875" style="71"/>
    <col min="6655" max="6655" width="42.1796875" style="71" customWidth="1"/>
    <col min="6656" max="6656" width="14.81640625" style="71" customWidth="1"/>
    <col min="6657" max="6657" width="13.453125" style="71" customWidth="1"/>
    <col min="6658" max="6658" width="11.26953125" style="71" customWidth="1"/>
    <col min="6659" max="6662" width="9.1796875" style="71"/>
    <col min="6663" max="6663" width="16.1796875" style="71" customWidth="1"/>
    <col min="6664" max="6910" width="9.1796875" style="71"/>
    <col min="6911" max="6911" width="42.1796875" style="71" customWidth="1"/>
    <col min="6912" max="6912" width="14.81640625" style="71" customWidth="1"/>
    <col min="6913" max="6913" width="13.453125" style="71" customWidth="1"/>
    <col min="6914" max="6914" width="11.26953125" style="71" customWidth="1"/>
    <col min="6915" max="6918" width="9.1796875" style="71"/>
    <col min="6919" max="6919" width="16.1796875" style="71" customWidth="1"/>
    <col min="6920" max="7166" width="9.1796875" style="71"/>
    <col min="7167" max="7167" width="42.1796875" style="71" customWidth="1"/>
    <col min="7168" max="7168" width="14.81640625" style="71" customWidth="1"/>
    <col min="7169" max="7169" width="13.453125" style="71" customWidth="1"/>
    <col min="7170" max="7170" width="11.26953125" style="71" customWidth="1"/>
    <col min="7171" max="7174" width="9.1796875" style="71"/>
    <col min="7175" max="7175" width="16.1796875" style="71" customWidth="1"/>
    <col min="7176" max="7422" width="9.1796875" style="71"/>
    <col min="7423" max="7423" width="42.1796875" style="71" customWidth="1"/>
    <col min="7424" max="7424" width="14.81640625" style="71" customWidth="1"/>
    <col min="7425" max="7425" width="13.453125" style="71" customWidth="1"/>
    <col min="7426" max="7426" width="11.26953125" style="71" customWidth="1"/>
    <col min="7427" max="7430" width="9.1796875" style="71"/>
    <col min="7431" max="7431" width="16.1796875" style="71" customWidth="1"/>
    <col min="7432" max="7678" width="9.1796875" style="71"/>
    <col min="7679" max="7679" width="42.1796875" style="71" customWidth="1"/>
    <col min="7680" max="7680" width="14.81640625" style="71" customWidth="1"/>
    <col min="7681" max="7681" width="13.453125" style="71" customWidth="1"/>
    <col min="7682" max="7682" width="11.26953125" style="71" customWidth="1"/>
    <col min="7683" max="7686" width="9.1796875" style="71"/>
    <col min="7687" max="7687" width="16.1796875" style="71" customWidth="1"/>
    <col min="7688" max="7934" width="9.1796875" style="71"/>
    <col min="7935" max="7935" width="42.1796875" style="71" customWidth="1"/>
    <col min="7936" max="7936" width="14.81640625" style="71" customWidth="1"/>
    <col min="7937" max="7937" width="13.453125" style="71" customWidth="1"/>
    <col min="7938" max="7938" width="11.26953125" style="71" customWidth="1"/>
    <col min="7939" max="7942" width="9.1796875" style="71"/>
    <col min="7943" max="7943" width="16.1796875" style="71" customWidth="1"/>
    <col min="7944" max="8190" width="9.1796875" style="71"/>
    <col min="8191" max="8191" width="42.1796875" style="71" customWidth="1"/>
    <col min="8192" max="8192" width="14.81640625" style="71" customWidth="1"/>
    <col min="8193" max="8193" width="13.453125" style="71" customWidth="1"/>
    <col min="8194" max="8194" width="11.26953125" style="71" customWidth="1"/>
    <col min="8195" max="8198" width="9.1796875" style="71"/>
    <col min="8199" max="8199" width="16.1796875" style="71" customWidth="1"/>
    <col min="8200" max="8446" width="9.1796875" style="71"/>
    <col min="8447" max="8447" width="42.1796875" style="71" customWidth="1"/>
    <col min="8448" max="8448" width="14.81640625" style="71" customWidth="1"/>
    <col min="8449" max="8449" width="13.453125" style="71" customWidth="1"/>
    <col min="8450" max="8450" width="11.26953125" style="71" customWidth="1"/>
    <col min="8451" max="8454" width="9.1796875" style="71"/>
    <col min="8455" max="8455" width="16.1796875" style="71" customWidth="1"/>
    <col min="8456" max="8702" width="9.1796875" style="71"/>
    <col min="8703" max="8703" width="42.1796875" style="71" customWidth="1"/>
    <col min="8704" max="8704" width="14.81640625" style="71" customWidth="1"/>
    <col min="8705" max="8705" width="13.453125" style="71" customWidth="1"/>
    <col min="8706" max="8706" width="11.26953125" style="71" customWidth="1"/>
    <col min="8707" max="8710" width="9.1796875" style="71"/>
    <col min="8711" max="8711" width="16.1796875" style="71" customWidth="1"/>
    <col min="8712" max="8958" width="9.1796875" style="71"/>
    <col min="8959" max="8959" width="42.1796875" style="71" customWidth="1"/>
    <col min="8960" max="8960" width="14.81640625" style="71" customWidth="1"/>
    <col min="8961" max="8961" width="13.453125" style="71" customWidth="1"/>
    <col min="8962" max="8962" width="11.26953125" style="71" customWidth="1"/>
    <col min="8963" max="8966" width="9.1796875" style="71"/>
    <col min="8967" max="8967" width="16.1796875" style="71" customWidth="1"/>
    <col min="8968" max="9214" width="9.1796875" style="71"/>
    <col min="9215" max="9215" width="42.1796875" style="71" customWidth="1"/>
    <col min="9216" max="9216" width="14.81640625" style="71" customWidth="1"/>
    <col min="9217" max="9217" width="13.453125" style="71" customWidth="1"/>
    <col min="9218" max="9218" width="11.26953125" style="71" customWidth="1"/>
    <col min="9219" max="9222" width="9.1796875" style="71"/>
    <col min="9223" max="9223" width="16.1796875" style="71" customWidth="1"/>
    <col min="9224" max="9470" width="9.1796875" style="71"/>
    <col min="9471" max="9471" width="42.1796875" style="71" customWidth="1"/>
    <col min="9472" max="9472" width="14.81640625" style="71" customWidth="1"/>
    <col min="9473" max="9473" width="13.453125" style="71" customWidth="1"/>
    <col min="9474" max="9474" width="11.26953125" style="71" customWidth="1"/>
    <col min="9475" max="9478" width="9.1796875" style="71"/>
    <col min="9479" max="9479" width="16.1796875" style="71" customWidth="1"/>
    <col min="9480" max="9726" width="9.1796875" style="71"/>
    <col min="9727" max="9727" width="42.1796875" style="71" customWidth="1"/>
    <col min="9728" max="9728" width="14.81640625" style="71" customWidth="1"/>
    <col min="9729" max="9729" width="13.453125" style="71" customWidth="1"/>
    <col min="9730" max="9730" width="11.26953125" style="71" customWidth="1"/>
    <col min="9731" max="9734" width="9.1796875" style="71"/>
    <col min="9735" max="9735" width="16.1796875" style="71" customWidth="1"/>
    <col min="9736" max="9982" width="9.1796875" style="71"/>
    <col min="9983" max="9983" width="42.1796875" style="71" customWidth="1"/>
    <col min="9984" max="9984" width="14.81640625" style="71" customWidth="1"/>
    <col min="9985" max="9985" width="13.453125" style="71" customWidth="1"/>
    <col min="9986" max="9986" width="11.26953125" style="71" customWidth="1"/>
    <col min="9987" max="9990" width="9.1796875" style="71"/>
    <col min="9991" max="9991" width="16.1796875" style="71" customWidth="1"/>
    <col min="9992" max="10238" width="9.1796875" style="71"/>
    <col min="10239" max="10239" width="42.1796875" style="71" customWidth="1"/>
    <col min="10240" max="10240" width="14.81640625" style="71" customWidth="1"/>
    <col min="10241" max="10241" width="13.453125" style="71" customWidth="1"/>
    <col min="10242" max="10242" width="11.26953125" style="71" customWidth="1"/>
    <col min="10243" max="10246" width="9.1796875" style="71"/>
    <col min="10247" max="10247" width="16.1796875" style="71" customWidth="1"/>
    <col min="10248" max="10494" width="9.1796875" style="71"/>
    <col min="10495" max="10495" width="42.1796875" style="71" customWidth="1"/>
    <col min="10496" max="10496" width="14.81640625" style="71" customWidth="1"/>
    <col min="10497" max="10497" width="13.453125" style="71" customWidth="1"/>
    <col min="10498" max="10498" width="11.26953125" style="71" customWidth="1"/>
    <col min="10499" max="10502" width="9.1796875" style="71"/>
    <col min="10503" max="10503" width="16.1796875" style="71" customWidth="1"/>
    <col min="10504" max="10750" width="9.1796875" style="71"/>
    <col min="10751" max="10751" width="42.1796875" style="71" customWidth="1"/>
    <col min="10752" max="10752" width="14.81640625" style="71" customWidth="1"/>
    <col min="10753" max="10753" width="13.453125" style="71" customWidth="1"/>
    <col min="10754" max="10754" width="11.26953125" style="71" customWidth="1"/>
    <col min="10755" max="10758" width="9.1796875" style="71"/>
    <col min="10759" max="10759" width="16.1796875" style="71" customWidth="1"/>
    <col min="10760" max="11006" width="9.1796875" style="71"/>
    <col min="11007" max="11007" width="42.1796875" style="71" customWidth="1"/>
    <col min="11008" max="11008" width="14.81640625" style="71" customWidth="1"/>
    <col min="11009" max="11009" width="13.453125" style="71" customWidth="1"/>
    <col min="11010" max="11010" width="11.26953125" style="71" customWidth="1"/>
    <col min="11011" max="11014" width="9.1796875" style="71"/>
    <col min="11015" max="11015" width="16.1796875" style="71" customWidth="1"/>
    <col min="11016" max="11262" width="9.1796875" style="71"/>
    <col min="11263" max="11263" width="42.1796875" style="71" customWidth="1"/>
    <col min="11264" max="11264" width="14.81640625" style="71" customWidth="1"/>
    <col min="11265" max="11265" width="13.453125" style="71" customWidth="1"/>
    <col min="11266" max="11266" width="11.26953125" style="71" customWidth="1"/>
    <col min="11267" max="11270" width="9.1796875" style="71"/>
    <col min="11271" max="11271" width="16.1796875" style="71" customWidth="1"/>
    <col min="11272" max="11518" width="9.1796875" style="71"/>
    <col min="11519" max="11519" width="42.1796875" style="71" customWidth="1"/>
    <col min="11520" max="11520" width="14.81640625" style="71" customWidth="1"/>
    <col min="11521" max="11521" width="13.453125" style="71" customWidth="1"/>
    <col min="11522" max="11522" width="11.26953125" style="71" customWidth="1"/>
    <col min="11523" max="11526" width="9.1796875" style="71"/>
    <col min="11527" max="11527" width="16.1796875" style="71" customWidth="1"/>
    <col min="11528" max="11774" width="9.1796875" style="71"/>
    <col min="11775" max="11775" width="42.1796875" style="71" customWidth="1"/>
    <col min="11776" max="11776" width="14.81640625" style="71" customWidth="1"/>
    <col min="11777" max="11777" width="13.453125" style="71" customWidth="1"/>
    <col min="11778" max="11778" width="11.26953125" style="71" customWidth="1"/>
    <col min="11779" max="11782" width="9.1796875" style="71"/>
    <col min="11783" max="11783" width="16.1796875" style="71" customWidth="1"/>
    <col min="11784" max="12030" width="9.1796875" style="71"/>
    <col min="12031" max="12031" width="42.1796875" style="71" customWidth="1"/>
    <col min="12032" max="12032" width="14.81640625" style="71" customWidth="1"/>
    <col min="12033" max="12033" width="13.453125" style="71" customWidth="1"/>
    <col min="12034" max="12034" width="11.26953125" style="71" customWidth="1"/>
    <col min="12035" max="12038" width="9.1796875" style="71"/>
    <col min="12039" max="12039" width="16.1796875" style="71" customWidth="1"/>
    <col min="12040" max="12286" width="9.1796875" style="71"/>
    <col min="12287" max="12287" width="42.1796875" style="71" customWidth="1"/>
    <col min="12288" max="12288" width="14.81640625" style="71" customWidth="1"/>
    <col min="12289" max="12289" width="13.453125" style="71" customWidth="1"/>
    <col min="12290" max="12290" width="11.26953125" style="71" customWidth="1"/>
    <col min="12291" max="12294" width="9.1796875" style="71"/>
    <col min="12295" max="12295" width="16.1796875" style="71" customWidth="1"/>
    <col min="12296" max="12542" width="9.1796875" style="71"/>
    <col min="12543" max="12543" width="42.1796875" style="71" customWidth="1"/>
    <col min="12544" max="12544" width="14.81640625" style="71" customWidth="1"/>
    <col min="12545" max="12545" width="13.453125" style="71" customWidth="1"/>
    <col min="12546" max="12546" width="11.26953125" style="71" customWidth="1"/>
    <col min="12547" max="12550" width="9.1796875" style="71"/>
    <col min="12551" max="12551" width="16.1796875" style="71" customWidth="1"/>
    <col min="12552" max="12798" width="9.1796875" style="71"/>
    <col min="12799" max="12799" width="42.1796875" style="71" customWidth="1"/>
    <col min="12800" max="12800" width="14.81640625" style="71" customWidth="1"/>
    <col min="12801" max="12801" width="13.453125" style="71" customWidth="1"/>
    <col min="12802" max="12802" width="11.26953125" style="71" customWidth="1"/>
    <col min="12803" max="12806" width="9.1796875" style="71"/>
    <col min="12807" max="12807" width="16.1796875" style="71" customWidth="1"/>
    <col min="12808" max="13054" width="9.1796875" style="71"/>
    <col min="13055" max="13055" width="42.1796875" style="71" customWidth="1"/>
    <col min="13056" max="13056" width="14.81640625" style="71" customWidth="1"/>
    <col min="13057" max="13057" width="13.453125" style="71" customWidth="1"/>
    <col min="13058" max="13058" width="11.26953125" style="71" customWidth="1"/>
    <col min="13059" max="13062" width="9.1796875" style="71"/>
    <col min="13063" max="13063" width="16.1796875" style="71" customWidth="1"/>
    <col min="13064" max="13310" width="9.1796875" style="71"/>
    <col min="13311" max="13311" width="42.1796875" style="71" customWidth="1"/>
    <col min="13312" max="13312" width="14.81640625" style="71" customWidth="1"/>
    <col min="13313" max="13313" width="13.453125" style="71" customWidth="1"/>
    <col min="13314" max="13314" width="11.26953125" style="71" customWidth="1"/>
    <col min="13315" max="13318" width="9.1796875" style="71"/>
    <col min="13319" max="13319" width="16.1796875" style="71" customWidth="1"/>
    <col min="13320" max="13566" width="9.1796875" style="71"/>
    <col min="13567" max="13567" width="42.1796875" style="71" customWidth="1"/>
    <col min="13568" max="13568" width="14.81640625" style="71" customWidth="1"/>
    <col min="13569" max="13569" width="13.453125" style="71" customWidth="1"/>
    <col min="13570" max="13570" width="11.26953125" style="71" customWidth="1"/>
    <col min="13571" max="13574" width="9.1796875" style="71"/>
    <col min="13575" max="13575" width="16.1796875" style="71" customWidth="1"/>
    <col min="13576" max="13822" width="9.1796875" style="71"/>
    <col min="13823" max="13823" width="42.1796875" style="71" customWidth="1"/>
    <col min="13824" max="13824" width="14.81640625" style="71" customWidth="1"/>
    <col min="13825" max="13825" width="13.453125" style="71" customWidth="1"/>
    <col min="13826" max="13826" width="11.26953125" style="71" customWidth="1"/>
    <col min="13827" max="13830" width="9.1796875" style="71"/>
    <col min="13831" max="13831" width="16.1796875" style="71" customWidth="1"/>
    <col min="13832" max="14078" width="9.1796875" style="71"/>
    <col min="14079" max="14079" width="42.1796875" style="71" customWidth="1"/>
    <col min="14080" max="14080" width="14.81640625" style="71" customWidth="1"/>
    <col min="14081" max="14081" width="13.453125" style="71" customWidth="1"/>
    <col min="14082" max="14082" width="11.26953125" style="71" customWidth="1"/>
    <col min="14083" max="14086" width="9.1796875" style="71"/>
    <col min="14087" max="14087" width="16.1796875" style="71" customWidth="1"/>
    <col min="14088" max="14334" width="9.1796875" style="71"/>
    <col min="14335" max="14335" width="42.1796875" style="71" customWidth="1"/>
    <col min="14336" max="14336" width="14.81640625" style="71" customWidth="1"/>
    <col min="14337" max="14337" width="13.453125" style="71" customWidth="1"/>
    <col min="14338" max="14338" width="11.26953125" style="71" customWidth="1"/>
    <col min="14339" max="14342" width="9.1796875" style="71"/>
    <col min="14343" max="14343" width="16.1796875" style="71" customWidth="1"/>
    <col min="14344" max="14590" width="9.1796875" style="71"/>
    <col min="14591" max="14591" width="42.1796875" style="71" customWidth="1"/>
    <col min="14592" max="14592" width="14.81640625" style="71" customWidth="1"/>
    <col min="14593" max="14593" width="13.453125" style="71" customWidth="1"/>
    <col min="14594" max="14594" width="11.26953125" style="71" customWidth="1"/>
    <col min="14595" max="14598" width="9.1796875" style="71"/>
    <col min="14599" max="14599" width="16.1796875" style="71" customWidth="1"/>
    <col min="14600" max="14846" width="9.1796875" style="71"/>
    <col min="14847" max="14847" width="42.1796875" style="71" customWidth="1"/>
    <col min="14848" max="14848" width="14.81640625" style="71" customWidth="1"/>
    <col min="14849" max="14849" width="13.453125" style="71" customWidth="1"/>
    <col min="14850" max="14850" width="11.26953125" style="71" customWidth="1"/>
    <col min="14851" max="14854" width="9.1796875" style="71"/>
    <col min="14855" max="14855" width="16.1796875" style="71" customWidth="1"/>
    <col min="14856" max="15102" width="9.1796875" style="71"/>
    <col min="15103" max="15103" width="42.1796875" style="71" customWidth="1"/>
    <col min="15104" max="15104" width="14.81640625" style="71" customWidth="1"/>
    <col min="15105" max="15105" width="13.453125" style="71" customWidth="1"/>
    <col min="15106" max="15106" width="11.26953125" style="71" customWidth="1"/>
    <col min="15107" max="15110" width="9.1796875" style="71"/>
    <col min="15111" max="15111" width="16.1796875" style="71" customWidth="1"/>
    <col min="15112" max="15358" width="9.1796875" style="71"/>
    <col min="15359" max="15359" width="42.1796875" style="71" customWidth="1"/>
    <col min="15360" max="15360" width="14.81640625" style="71" customWidth="1"/>
    <col min="15361" max="15361" width="13.453125" style="71" customWidth="1"/>
    <col min="15362" max="15362" width="11.26953125" style="71" customWidth="1"/>
    <col min="15363" max="15366" width="9.1796875" style="71"/>
    <col min="15367" max="15367" width="16.1796875" style="71" customWidth="1"/>
    <col min="15368" max="15614" width="9.1796875" style="71"/>
    <col min="15615" max="15615" width="42.1796875" style="71" customWidth="1"/>
    <col min="15616" max="15616" width="14.81640625" style="71" customWidth="1"/>
    <col min="15617" max="15617" width="13.453125" style="71" customWidth="1"/>
    <col min="15618" max="15618" width="11.26953125" style="71" customWidth="1"/>
    <col min="15619" max="15622" width="9.1796875" style="71"/>
    <col min="15623" max="15623" width="16.1796875" style="71" customWidth="1"/>
    <col min="15624" max="15870" width="9.1796875" style="71"/>
    <col min="15871" max="15871" width="42.1796875" style="71" customWidth="1"/>
    <col min="15872" max="15872" width="14.81640625" style="71" customWidth="1"/>
    <col min="15873" max="15873" width="13.453125" style="71" customWidth="1"/>
    <col min="15874" max="15874" width="11.26953125" style="71" customWidth="1"/>
    <col min="15875" max="15878" width="9.1796875" style="71"/>
    <col min="15879" max="15879" width="16.1796875" style="71" customWidth="1"/>
    <col min="15880" max="16126" width="9.1796875" style="71"/>
    <col min="16127" max="16127" width="42.1796875" style="71" customWidth="1"/>
    <col min="16128" max="16128" width="14.81640625" style="71" customWidth="1"/>
    <col min="16129" max="16129" width="13.453125" style="71" customWidth="1"/>
    <col min="16130" max="16130" width="11.26953125" style="71" customWidth="1"/>
    <col min="16131" max="16134" width="9.1796875" style="71"/>
    <col min="16135" max="16135" width="16.1796875" style="71" customWidth="1"/>
    <col min="16136" max="16384" width="9.1796875" style="71"/>
  </cols>
  <sheetData>
    <row r="1" spans="1:13" x14ac:dyDescent="0.3">
      <c r="A1" s="68" t="s">
        <v>305</v>
      </c>
      <c r="B1" s="68"/>
      <c r="C1" s="68"/>
      <c r="D1" s="69"/>
      <c r="E1" s="69"/>
      <c r="F1" s="69"/>
      <c r="G1" s="70"/>
    </row>
    <row r="2" spans="1:13" x14ac:dyDescent="0.3">
      <c r="A2" s="70"/>
      <c r="B2" s="70"/>
      <c r="C2" s="70"/>
      <c r="D2" s="70"/>
      <c r="E2" s="70"/>
      <c r="F2" s="70"/>
      <c r="G2" s="70"/>
    </row>
    <row r="3" spans="1:13" ht="40.5" x14ac:dyDescent="0.3">
      <c r="A3" s="72" t="s">
        <v>231</v>
      </c>
      <c r="B3" s="73" t="s">
        <v>210</v>
      </c>
      <c r="C3" s="74" t="s">
        <v>211</v>
      </c>
      <c r="D3" s="74" t="s">
        <v>212</v>
      </c>
      <c r="E3" s="74" t="s">
        <v>213</v>
      </c>
      <c r="F3" s="74" t="s">
        <v>347</v>
      </c>
      <c r="G3" s="75"/>
    </row>
    <row r="4" spans="1:13" x14ac:dyDescent="0.3">
      <c r="A4" s="69"/>
      <c r="B4" s="69"/>
      <c r="C4" s="76"/>
      <c r="D4" s="77"/>
      <c r="E4" s="77"/>
      <c r="F4" s="77"/>
      <c r="G4" s="78"/>
    </row>
    <row r="5" spans="1:13" x14ac:dyDescent="0.3">
      <c r="A5" s="79" t="s">
        <v>232</v>
      </c>
      <c r="B5" s="80">
        <v>5791</v>
      </c>
      <c r="C5" s="81">
        <v>3468</v>
      </c>
      <c r="D5" s="82">
        <v>19.3</v>
      </c>
      <c r="E5" s="81">
        <v>5725</v>
      </c>
      <c r="F5" s="83">
        <v>18.899999999999999</v>
      </c>
      <c r="G5" s="84"/>
      <c r="H5" s="85"/>
      <c r="I5" s="83"/>
      <c r="J5" s="77"/>
      <c r="K5" s="86"/>
      <c r="L5" s="86"/>
      <c r="M5" s="86"/>
    </row>
    <row r="6" spans="1:13" x14ac:dyDescent="0.3">
      <c r="A6" s="69" t="s">
        <v>233</v>
      </c>
      <c r="B6" s="87">
        <v>9930</v>
      </c>
      <c r="C6" s="85">
        <v>5275</v>
      </c>
      <c r="D6" s="82">
        <v>23</v>
      </c>
      <c r="E6" s="85">
        <v>10109</v>
      </c>
      <c r="F6" s="83">
        <v>15.6</v>
      </c>
      <c r="G6" s="84"/>
      <c r="H6" s="85"/>
      <c r="I6" s="83"/>
      <c r="J6" s="76"/>
      <c r="K6" s="88"/>
      <c r="L6" s="88"/>
      <c r="M6" s="88"/>
    </row>
    <row r="7" spans="1:13" x14ac:dyDescent="0.3">
      <c r="A7" s="69" t="s">
        <v>234</v>
      </c>
      <c r="B7" s="87">
        <v>6755</v>
      </c>
      <c r="C7" s="85">
        <v>3983</v>
      </c>
      <c r="D7" s="89">
        <v>13.5</v>
      </c>
      <c r="E7" s="85">
        <v>5449</v>
      </c>
      <c r="F7" s="83">
        <v>10.4</v>
      </c>
      <c r="G7" s="84"/>
      <c r="H7" s="90"/>
      <c r="I7" s="83"/>
      <c r="J7" s="76"/>
      <c r="K7" s="88"/>
      <c r="L7" s="88"/>
      <c r="M7" s="88"/>
    </row>
    <row r="8" spans="1:13" x14ac:dyDescent="0.3">
      <c r="A8" s="69"/>
      <c r="B8" s="91"/>
      <c r="C8" s="85"/>
      <c r="D8" s="83"/>
      <c r="E8" s="85"/>
      <c r="F8" s="83"/>
      <c r="G8" s="84"/>
      <c r="I8" s="90"/>
      <c r="J8" s="90"/>
      <c r="K8" s="90"/>
      <c r="L8" s="90"/>
      <c r="M8" s="90"/>
    </row>
    <row r="9" spans="1:13" x14ac:dyDescent="0.3">
      <c r="A9" s="92" t="s">
        <v>229</v>
      </c>
      <c r="B9" s="93">
        <f>SUM(B5:B8)</f>
        <v>22476</v>
      </c>
      <c r="C9" s="93">
        <f t="shared" ref="C9:E9" si="0">SUM(C5:C8)</f>
        <v>12726</v>
      </c>
      <c r="D9" s="94">
        <v>19</v>
      </c>
      <c r="E9" s="93">
        <f t="shared" si="0"/>
        <v>21283</v>
      </c>
      <c r="F9" s="94">
        <v>16</v>
      </c>
      <c r="G9" s="95"/>
    </row>
    <row r="10" spans="1:13" x14ac:dyDescent="0.3">
      <c r="A10" s="96"/>
      <c r="B10" s="96"/>
      <c r="C10" s="97"/>
      <c r="D10" s="98"/>
      <c r="E10" s="97"/>
      <c r="F10" s="98"/>
      <c r="G10" s="95"/>
    </row>
    <row r="11" spans="1:13" x14ac:dyDescent="0.3">
      <c r="A11" s="92"/>
      <c r="B11" s="92"/>
      <c r="C11" s="115"/>
      <c r="D11" s="336"/>
      <c r="E11" s="115"/>
      <c r="F11" s="336"/>
      <c r="G11" s="95"/>
    </row>
    <row r="12" spans="1:13" x14ac:dyDescent="0.3">
      <c r="A12" s="338" t="s">
        <v>348</v>
      </c>
      <c r="B12" s="92"/>
      <c r="C12" s="115"/>
      <c r="D12" s="339"/>
      <c r="E12" s="115"/>
      <c r="F12" s="339"/>
      <c r="G12" s="95"/>
    </row>
    <row r="13" spans="1:13" x14ac:dyDescent="0.3">
      <c r="A13" s="84"/>
      <c r="B13" s="84"/>
      <c r="C13" s="84"/>
      <c r="D13" s="84"/>
      <c r="E13" s="84"/>
      <c r="F13" s="84"/>
      <c r="G13" s="84"/>
    </row>
    <row r="14" spans="1:13" ht="13.15" customHeight="1" x14ac:dyDescent="0.3">
      <c r="A14" s="380" t="s">
        <v>230</v>
      </c>
      <c r="B14" s="380"/>
      <c r="C14" s="380"/>
      <c r="D14" s="380"/>
      <c r="E14" s="380"/>
      <c r="F14" s="380"/>
      <c r="G14" s="380"/>
    </row>
    <row r="17" spans="4:6" x14ac:dyDescent="0.3">
      <c r="D17" s="99"/>
      <c r="E17" s="99"/>
      <c r="F17" s="99"/>
    </row>
  </sheetData>
  <mergeCells count="1">
    <mergeCell ref="A14:G14"/>
  </mergeCells>
  <pageMargins left="0.7" right="0.7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4CADC-86E1-4492-ADB4-8BB55A227B2A}">
  <dimension ref="A1:I19"/>
  <sheetViews>
    <sheetView topLeftCell="D1" zoomScale="80" zoomScaleNormal="80" workbookViewId="0">
      <selection activeCell="D2" sqref="D2"/>
    </sheetView>
  </sheetViews>
  <sheetFormatPr defaultRowHeight="14.5" x14ac:dyDescent="0.35"/>
  <cols>
    <col min="1" max="1" width="24.54296875" customWidth="1"/>
    <col min="2" max="2" width="10.26953125" customWidth="1"/>
    <col min="11" max="11" width="12.1796875" customWidth="1"/>
  </cols>
  <sheetData>
    <row r="1" spans="1:4" x14ac:dyDescent="0.35">
      <c r="D1" t="s">
        <v>351</v>
      </c>
    </row>
    <row r="2" spans="1:4" x14ac:dyDescent="0.35">
      <c r="B2" s="67" t="s">
        <v>235</v>
      </c>
      <c r="D2" s="1"/>
    </row>
    <row r="3" spans="1:4" ht="15.5" x14ac:dyDescent="0.35">
      <c r="A3" s="325" t="s">
        <v>236</v>
      </c>
      <c r="B3" s="54">
        <v>1291016</v>
      </c>
    </row>
    <row r="4" spans="1:4" ht="31" x14ac:dyDescent="0.35">
      <c r="A4" s="325" t="s">
        <v>237</v>
      </c>
      <c r="B4" s="54">
        <v>1008276</v>
      </c>
    </row>
    <row r="5" spans="1:4" ht="15.5" x14ac:dyDescent="0.35">
      <c r="A5" s="325" t="s">
        <v>238</v>
      </c>
      <c r="B5" s="54">
        <v>307972</v>
      </c>
    </row>
    <row r="6" spans="1:4" ht="15.5" x14ac:dyDescent="0.35">
      <c r="A6" s="325" t="s">
        <v>239</v>
      </c>
      <c r="B6" s="54">
        <v>1905967</v>
      </c>
    </row>
    <row r="7" spans="1:4" ht="15.5" x14ac:dyDescent="0.35">
      <c r="A7" s="325" t="s">
        <v>240</v>
      </c>
      <c r="B7" s="54">
        <v>534625</v>
      </c>
    </row>
    <row r="8" spans="1:4" x14ac:dyDescent="0.35">
      <c r="B8" s="54">
        <f>SUM(B3:B7)</f>
        <v>5047856</v>
      </c>
    </row>
    <row r="11" spans="1:4" x14ac:dyDescent="0.35">
      <c r="A11" s="17"/>
    </row>
    <row r="18" spans="4:9" x14ac:dyDescent="0.35">
      <c r="D18" s="17" t="s">
        <v>241</v>
      </c>
      <c r="E18" s="17"/>
      <c r="F18" s="17"/>
      <c r="G18" s="17"/>
      <c r="H18" s="17"/>
      <c r="I18" s="17"/>
    </row>
    <row r="19" spans="4:9" x14ac:dyDescent="0.35">
      <c r="D19" s="17" t="s">
        <v>242</v>
      </c>
      <c r="E19" s="17"/>
      <c r="F19" s="17"/>
      <c r="G19" s="17"/>
      <c r="H19" s="17"/>
      <c r="I19" s="17"/>
    </row>
  </sheetData>
  <pageMargins left="0.7" right="0.7" top="0.75" bottom="0.75" header="0.3" footer="0.3"/>
  <pageSetup paperSize="9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C29C5-1C7D-4CB0-8444-7542FF707E95}">
  <dimension ref="A1:L37"/>
  <sheetViews>
    <sheetView topLeftCell="A14" zoomScale="70" zoomScaleNormal="70" workbookViewId="0">
      <selection activeCell="A15" sqref="A15"/>
    </sheetView>
  </sheetViews>
  <sheetFormatPr defaultRowHeight="14.5" x14ac:dyDescent="0.35"/>
  <cols>
    <col min="3" max="3" width="8.81640625" bestFit="1" customWidth="1"/>
    <col min="4" max="5" width="11.26953125" bestFit="1" customWidth="1"/>
    <col min="6" max="6" width="8.1796875" customWidth="1"/>
    <col min="7" max="8" width="8.81640625" bestFit="1" customWidth="1"/>
    <col min="9" max="9" width="14.54296875" customWidth="1"/>
    <col min="10" max="10" width="9.26953125" bestFit="1" customWidth="1"/>
  </cols>
  <sheetData>
    <row r="1" spans="1:12" x14ac:dyDescent="0.35">
      <c r="D1" t="s">
        <v>235</v>
      </c>
      <c r="E1" t="s">
        <v>235</v>
      </c>
      <c r="F1" t="s">
        <v>235</v>
      </c>
    </row>
    <row r="2" spans="1:12" x14ac:dyDescent="0.35">
      <c r="D2" s="1" t="s">
        <v>27</v>
      </c>
      <c r="E2" s="1" t="s">
        <v>243</v>
      </c>
      <c r="F2" s="1" t="s">
        <v>244</v>
      </c>
      <c r="G2" s="1" t="s">
        <v>9</v>
      </c>
      <c r="H2" s="1" t="s">
        <v>245</v>
      </c>
      <c r="L2" s="1" t="s">
        <v>251</v>
      </c>
    </row>
    <row r="3" spans="1:12" x14ac:dyDescent="0.35">
      <c r="C3" s="1" t="s">
        <v>12</v>
      </c>
      <c r="D3" s="54">
        <v>14342940</v>
      </c>
      <c r="E3" s="54">
        <v>14143049.300000001</v>
      </c>
      <c r="F3" s="54">
        <f>D3-E3</f>
        <v>199890.69999999925</v>
      </c>
      <c r="G3" s="56">
        <f>F3*100/D3</f>
        <v>1.3936522079852476</v>
      </c>
      <c r="H3" s="56">
        <f>F3*100/$F$12</f>
        <v>12.406797279886353</v>
      </c>
      <c r="K3" s="1" t="s">
        <v>252</v>
      </c>
      <c r="L3" s="54">
        <v>1611138.6000000015</v>
      </c>
    </row>
    <row r="4" spans="1:12" x14ac:dyDescent="0.35">
      <c r="C4" s="1" t="s">
        <v>246</v>
      </c>
      <c r="D4" s="54">
        <v>3367489.8</v>
      </c>
      <c r="E4" s="54">
        <v>3135602.5</v>
      </c>
      <c r="F4" s="54">
        <f t="shared" ref="F4:F12" si="0">D4-E4</f>
        <v>231887.29999999981</v>
      </c>
      <c r="G4" s="56">
        <f>F4*100/D4</f>
        <v>6.8860579770724124</v>
      </c>
      <c r="H4" s="56">
        <f t="shared" ref="H4:H12" si="1">F4*100/$F$12</f>
        <v>14.392759257335129</v>
      </c>
      <c r="J4" s="57"/>
      <c r="K4" s="1" t="s">
        <v>12</v>
      </c>
      <c r="L4" s="54">
        <v>199890.69999999925</v>
      </c>
    </row>
    <row r="5" spans="1:12" x14ac:dyDescent="0.35">
      <c r="C5" s="1" t="s">
        <v>247</v>
      </c>
      <c r="D5" s="54">
        <v>11844619.9</v>
      </c>
      <c r="E5" s="54">
        <v>11514033.1</v>
      </c>
      <c r="F5" s="54">
        <f t="shared" si="0"/>
        <v>330586.80000000075</v>
      </c>
      <c r="G5" s="56">
        <f>F5*100/D5</f>
        <v>2.7910291996790941</v>
      </c>
      <c r="H5" s="56">
        <f t="shared" si="1"/>
        <v>20.51883059595248</v>
      </c>
      <c r="J5" s="58"/>
      <c r="K5" s="1" t="s">
        <v>246</v>
      </c>
      <c r="L5" s="54">
        <v>231887.29999999981</v>
      </c>
    </row>
    <row r="6" spans="1:12" x14ac:dyDescent="0.35">
      <c r="C6" s="1" t="s">
        <v>248</v>
      </c>
      <c r="D6" s="54">
        <v>1392412.8</v>
      </c>
      <c r="E6" s="54">
        <v>1372215.5</v>
      </c>
      <c r="F6" s="54">
        <f t="shared" si="0"/>
        <v>20197.300000000047</v>
      </c>
      <c r="G6" s="56">
        <f>F6*100/D6</f>
        <v>1.4505253039903143</v>
      </c>
      <c r="H6" s="56">
        <f t="shared" si="1"/>
        <v>1.2536041281612909</v>
      </c>
      <c r="J6" s="59"/>
      <c r="K6" s="1" t="s">
        <v>247</v>
      </c>
      <c r="L6" s="60">
        <v>330586.80000000075</v>
      </c>
    </row>
    <row r="7" spans="1:12" x14ac:dyDescent="0.35">
      <c r="C7" s="1" t="s">
        <v>249</v>
      </c>
      <c r="D7" s="54">
        <v>5557941.4000000004</v>
      </c>
      <c r="E7" s="54">
        <v>5481809.9000000004</v>
      </c>
      <c r="F7" s="54">
        <f t="shared" si="0"/>
        <v>76131.5</v>
      </c>
      <c r="G7" s="56">
        <f t="shared" ref="G7:G12" si="2">F7*100/D7</f>
        <v>1.3697787457780681</v>
      </c>
      <c r="H7" s="56">
        <f t="shared" si="1"/>
        <v>4.7253228244919416</v>
      </c>
      <c r="J7" s="61"/>
      <c r="K7" s="1" t="s">
        <v>248</v>
      </c>
      <c r="L7" s="54">
        <v>20197.300000000047</v>
      </c>
    </row>
    <row r="8" spans="1:12" x14ac:dyDescent="0.35">
      <c r="C8" s="1" t="s">
        <v>22</v>
      </c>
      <c r="D8" s="54">
        <v>3157651.8</v>
      </c>
      <c r="E8" s="54">
        <v>3098212.3</v>
      </c>
      <c r="F8" s="54">
        <f t="shared" si="0"/>
        <v>59439.5</v>
      </c>
      <c r="G8" s="56">
        <f t="shared" si="2"/>
        <v>1.8823956460303826</v>
      </c>
      <c r="H8" s="56">
        <f t="shared" si="1"/>
        <v>3.6892853290213483</v>
      </c>
      <c r="J8" s="62"/>
      <c r="K8" s="1" t="s">
        <v>249</v>
      </c>
      <c r="L8" s="54">
        <v>76131.5</v>
      </c>
    </row>
    <row r="9" spans="1:12" x14ac:dyDescent="0.35">
      <c r="C9" s="1" t="s">
        <v>24</v>
      </c>
      <c r="D9" s="54">
        <v>7724292.9000000004</v>
      </c>
      <c r="E9" s="54">
        <v>7612880.5999999996</v>
      </c>
      <c r="F9" s="54">
        <f t="shared" si="0"/>
        <v>111412.30000000075</v>
      </c>
      <c r="G9" s="56">
        <f t="shared" si="2"/>
        <v>1.4423624458880986</v>
      </c>
      <c r="H9" s="56">
        <f t="shared" si="1"/>
        <v>6.9151282205019884</v>
      </c>
      <c r="J9" s="63"/>
      <c r="K9" s="1" t="s">
        <v>22</v>
      </c>
      <c r="L9" s="54">
        <v>59439.5</v>
      </c>
    </row>
    <row r="10" spans="1:12" x14ac:dyDescent="0.35">
      <c r="C10" s="1" t="s">
        <v>23</v>
      </c>
      <c r="D10" s="54">
        <v>5070257.3</v>
      </c>
      <c r="E10" s="54">
        <v>4509956.7</v>
      </c>
      <c r="F10" s="54">
        <f t="shared" si="0"/>
        <v>560300.59999999963</v>
      </c>
      <c r="G10" s="56">
        <f t="shared" si="2"/>
        <v>11.050733066347533</v>
      </c>
      <c r="H10" s="56">
        <f t="shared" si="1"/>
        <v>34.776685258487326</v>
      </c>
      <c r="J10" s="64"/>
      <c r="K10" s="1" t="s">
        <v>24</v>
      </c>
      <c r="L10" s="54">
        <v>111412.30000000075</v>
      </c>
    </row>
    <row r="11" spans="1:12" x14ac:dyDescent="0.35">
      <c r="C11" s="1" t="s">
        <v>250</v>
      </c>
      <c r="D11" s="54">
        <v>3353508.5</v>
      </c>
      <c r="E11" s="54">
        <v>3332215.9</v>
      </c>
      <c r="F11" s="54">
        <f t="shared" si="0"/>
        <v>21292.600000000093</v>
      </c>
      <c r="G11" s="56">
        <f t="shared" si="2"/>
        <v>0.63493502402036828</v>
      </c>
      <c r="H11" s="56">
        <f t="shared" si="1"/>
        <v>1.321587106162069</v>
      </c>
      <c r="J11" s="65"/>
      <c r="K11" s="1" t="s">
        <v>23</v>
      </c>
      <c r="L11" s="60">
        <v>560300.59999999963</v>
      </c>
    </row>
    <row r="12" spans="1:12" x14ac:dyDescent="0.35">
      <c r="C12" s="1" t="s">
        <v>51</v>
      </c>
      <c r="D12" s="54">
        <v>55811114.399999999</v>
      </c>
      <c r="E12" s="54">
        <v>54199975.799999997</v>
      </c>
      <c r="F12" s="54">
        <f t="shared" si="0"/>
        <v>1611138.6000000015</v>
      </c>
      <c r="G12" s="56">
        <f t="shared" si="2"/>
        <v>2.8867701663380538</v>
      </c>
      <c r="H12" s="56">
        <f t="shared" si="1"/>
        <v>100</v>
      </c>
      <c r="J12" s="66"/>
      <c r="K12" s="1" t="s">
        <v>250</v>
      </c>
      <c r="L12" s="54">
        <v>21292.600000000093</v>
      </c>
    </row>
    <row r="14" spans="1:12" x14ac:dyDescent="0.35">
      <c r="A14" t="s">
        <v>310</v>
      </c>
    </row>
    <row r="37" spans="1:1" x14ac:dyDescent="0.35">
      <c r="A37" s="17" t="s">
        <v>253</v>
      </c>
    </row>
  </sheetData>
  <pageMargins left="0.7" right="0.7" top="0.75" bottom="0.75" header="0.3" footer="0.3"/>
  <pageSetup paperSize="9" scale="90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D5912-492D-4237-A6E9-5DB8AEBA12C8}">
  <dimension ref="B2:U30"/>
  <sheetViews>
    <sheetView topLeftCell="E9" zoomScale="80" zoomScaleNormal="80" workbookViewId="0">
      <selection activeCell="E10" sqref="E10"/>
    </sheetView>
  </sheetViews>
  <sheetFormatPr defaultRowHeight="14.5" x14ac:dyDescent="0.35"/>
  <cols>
    <col min="2" max="2" width="20.1796875" customWidth="1"/>
    <col min="15" max="15" width="13.1796875" customWidth="1"/>
    <col min="16" max="16" width="59.81640625" bestFit="1" customWidth="1"/>
  </cols>
  <sheetData>
    <row r="2" spans="2:21" x14ac:dyDescent="0.35">
      <c r="C2">
        <v>2015</v>
      </c>
      <c r="D2">
        <v>2016</v>
      </c>
      <c r="E2">
        <v>2017</v>
      </c>
      <c r="F2">
        <v>2018</v>
      </c>
      <c r="G2">
        <v>2019</v>
      </c>
      <c r="H2">
        <v>2020</v>
      </c>
      <c r="I2">
        <v>2021</v>
      </c>
      <c r="J2">
        <v>2022</v>
      </c>
      <c r="K2">
        <v>2023</v>
      </c>
      <c r="L2">
        <v>2024</v>
      </c>
      <c r="Q2" s="1"/>
      <c r="R2" s="1"/>
      <c r="S2" s="1"/>
      <c r="T2" s="1"/>
      <c r="U2" s="1"/>
    </row>
    <row r="3" spans="2:21" x14ac:dyDescent="0.35">
      <c r="B3" s="1" t="s">
        <v>247</v>
      </c>
      <c r="C3" s="56">
        <v>4.0999999999999996</v>
      </c>
      <c r="D3" s="56">
        <v>3.4142469025287845</v>
      </c>
      <c r="E3" s="56">
        <v>3.8</v>
      </c>
      <c r="F3" s="56">
        <v>3</v>
      </c>
      <c r="G3" s="56">
        <v>2.9</v>
      </c>
      <c r="H3" s="56">
        <v>2.7</v>
      </c>
      <c r="I3" s="56">
        <v>2.2000000000000002</v>
      </c>
      <c r="J3" s="56">
        <v>1.6</v>
      </c>
      <c r="K3" s="56">
        <v>2.7577239046753528</v>
      </c>
      <c r="L3" s="56">
        <v>2.7910291996790941</v>
      </c>
      <c r="N3" s="56"/>
      <c r="P3" s="1"/>
      <c r="Q3" s="54"/>
      <c r="R3" s="54"/>
      <c r="S3" s="54"/>
      <c r="T3" s="56"/>
      <c r="U3" s="56"/>
    </row>
    <row r="4" spans="2:21" x14ac:dyDescent="0.35">
      <c r="B4" s="1" t="s">
        <v>89</v>
      </c>
      <c r="C4" s="56">
        <v>1.4</v>
      </c>
      <c r="D4" s="56">
        <v>1.6594620851360864</v>
      </c>
      <c r="E4" s="56">
        <v>2.3022292124726405</v>
      </c>
      <c r="F4" s="56">
        <v>3.3</v>
      </c>
      <c r="G4" s="56">
        <v>3.6</v>
      </c>
      <c r="H4" s="56">
        <v>2</v>
      </c>
      <c r="I4" s="56">
        <v>1.8</v>
      </c>
      <c r="J4" s="56">
        <v>1.8</v>
      </c>
      <c r="K4" s="56">
        <v>2.0529262991394193</v>
      </c>
      <c r="L4" s="56">
        <v>1.3697787457780681</v>
      </c>
      <c r="N4" s="56"/>
      <c r="P4" s="1"/>
      <c r="Q4" s="54"/>
      <c r="R4" s="54"/>
      <c r="S4" s="54"/>
      <c r="T4" s="56"/>
      <c r="U4" s="56"/>
    </row>
    <row r="5" spans="2:21" x14ac:dyDescent="0.35">
      <c r="B5" s="1" t="s">
        <v>22</v>
      </c>
      <c r="C5" s="56">
        <v>1.6538205005127378</v>
      </c>
      <c r="D5" s="56">
        <v>9.9517927184545023</v>
      </c>
      <c r="E5" s="56">
        <v>3.0398638906857411</v>
      </c>
      <c r="F5" s="56">
        <v>5</v>
      </c>
      <c r="G5" s="56">
        <v>3</v>
      </c>
      <c r="H5" s="56">
        <v>4.7</v>
      </c>
      <c r="I5" s="56">
        <v>1.1000000000000001</v>
      </c>
      <c r="J5" s="56">
        <v>1.9</v>
      </c>
      <c r="K5" s="56">
        <v>1.1467513571646413</v>
      </c>
      <c r="L5" s="56">
        <v>1.8823956460303826</v>
      </c>
      <c r="N5" s="56"/>
      <c r="P5" s="1"/>
      <c r="Q5" s="54"/>
      <c r="R5" s="54"/>
      <c r="S5" s="54"/>
      <c r="T5" s="56"/>
      <c r="U5" s="56"/>
    </row>
    <row r="6" spans="2:21" x14ac:dyDescent="0.35">
      <c r="B6" s="1" t="s">
        <v>24</v>
      </c>
      <c r="C6" s="56">
        <v>1.4627066406006053</v>
      </c>
      <c r="D6" s="56">
        <v>2.287421705661429</v>
      </c>
      <c r="E6" s="56">
        <v>1.2008849987816856</v>
      </c>
      <c r="F6" s="56">
        <v>1.5</v>
      </c>
      <c r="G6" s="56">
        <v>1.4</v>
      </c>
      <c r="H6" s="56">
        <v>0.9</v>
      </c>
      <c r="I6" s="56">
        <v>1.4</v>
      </c>
      <c r="J6" s="56">
        <v>1.3</v>
      </c>
      <c r="K6" s="56">
        <v>4.1040997190373671</v>
      </c>
      <c r="L6" s="56">
        <v>1.4423624458880986</v>
      </c>
      <c r="N6" s="56"/>
      <c r="P6" s="1"/>
      <c r="Q6" s="54"/>
      <c r="R6" s="54"/>
      <c r="S6" s="54"/>
      <c r="T6" s="56"/>
      <c r="U6" s="56"/>
    </row>
    <row r="7" spans="2:21" x14ac:dyDescent="0.35">
      <c r="B7" s="1" t="s">
        <v>23</v>
      </c>
      <c r="C7" s="56">
        <v>3.1765544692208341</v>
      </c>
      <c r="D7" s="56">
        <v>7.8991695685891115</v>
      </c>
      <c r="E7" s="56">
        <v>3.5751631582236931</v>
      </c>
      <c r="F7" s="56">
        <v>9.6</v>
      </c>
      <c r="G7" s="56">
        <v>5.3</v>
      </c>
      <c r="H7" s="56">
        <v>3.9</v>
      </c>
      <c r="I7" s="56">
        <v>4</v>
      </c>
      <c r="J7" s="56">
        <v>4</v>
      </c>
      <c r="K7" s="56">
        <v>6.2570130859990476</v>
      </c>
      <c r="L7" s="56">
        <v>11.050733066347533</v>
      </c>
      <c r="N7" s="56"/>
      <c r="P7" s="1"/>
      <c r="Q7" s="54"/>
      <c r="R7" s="54"/>
      <c r="S7" s="54"/>
      <c r="T7" s="56"/>
      <c r="U7" s="56"/>
    </row>
    <row r="8" spans="2:21" x14ac:dyDescent="0.35">
      <c r="K8" s="56"/>
      <c r="N8" s="56"/>
      <c r="P8" s="1"/>
      <c r="Q8" s="54"/>
      <c r="R8" s="54"/>
      <c r="S8" s="54"/>
      <c r="T8" s="56"/>
      <c r="U8" s="56"/>
    </row>
    <row r="9" spans="2:21" x14ac:dyDescent="0.35">
      <c r="E9" t="s">
        <v>311</v>
      </c>
      <c r="J9" s="56"/>
      <c r="L9" s="1"/>
      <c r="N9" s="56"/>
      <c r="P9" s="1"/>
      <c r="Q9" s="54"/>
      <c r="R9" s="54"/>
      <c r="S9" s="54"/>
      <c r="T9" s="56"/>
      <c r="U9" s="56"/>
    </row>
    <row r="10" spans="2:21" x14ac:dyDescent="0.35">
      <c r="J10" s="56"/>
      <c r="L10" s="1"/>
      <c r="Q10" s="54"/>
      <c r="R10" s="54"/>
      <c r="S10" s="54"/>
      <c r="T10" s="56"/>
      <c r="U10" s="56"/>
    </row>
    <row r="11" spans="2:21" x14ac:dyDescent="0.35">
      <c r="J11" s="56"/>
      <c r="L11" s="1"/>
      <c r="Q11" s="54"/>
      <c r="R11" s="54"/>
      <c r="S11" s="54"/>
      <c r="T11" s="56"/>
      <c r="U11" s="56"/>
    </row>
    <row r="12" spans="2:21" x14ac:dyDescent="0.35">
      <c r="Q12" s="54"/>
      <c r="R12" s="54"/>
      <c r="S12" s="54"/>
      <c r="T12" s="56"/>
    </row>
    <row r="27" spans="5:10" x14ac:dyDescent="0.35">
      <c r="E27" s="17" t="s">
        <v>253</v>
      </c>
    </row>
    <row r="30" spans="5:10" x14ac:dyDescent="0.35">
      <c r="J30" s="17"/>
    </row>
  </sheetData>
  <pageMargins left="0.7" right="0.7" top="0.75" bottom="0.75" header="0.3" footer="0.3"/>
  <pageSetup paperSize="9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55A71-F089-4CF8-B44E-4AF3118E9B7B}">
  <dimension ref="A1:I37"/>
  <sheetViews>
    <sheetView topLeftCell="F1" zoomScale="70" zoomScaleNormal="70" workbookViewId="0">
      <selection activeCell="G2" sqref="G2"/>
    </sheetView>
  </sheetViews>
  <sheetFormatPr defaultColWidth="9.1796875" defaultRowHeight="14.5" x14ac:dyDescent="0.35"/>
  <cols>
    <col min="1" max="1" width="11.453125" style="241" customWidth="1"/>
    <col min="2" max="3" width="7.453125" style="241" customWidth="1"/>
    <col min="4" max="4" width="6.7265625" style="241" customWidth="1"/>
    <col min="5" max="5" width="10.54296875" style="241" customWidth="1"/>
    <col min="6" max="6" width="14.453125" style="241" customWidth="1"/>
    <col min="7" max="7" width="10.54296875" style="241" customWidth="1"/>
    <col min="8" max="8" width="9.26953125" style="241" customWidth="1"/>
    <col min="9" max="9" width="12.453125" style="241" bestFit="1" customWidth="1"/>
    <col min="10" max="11" width="10.81640625" style="241" customWidth="1"/>
    <col min="12" max="13" width="7.81640625" style="241" customWidth="1"/>
    <col min="14" max="14" width="22" style="241" bestFit="1" customWidth="1"/>
    <col min="15" max="16384" width="9.1796875" style="241"/>
  </cols>
  <sheetData>
    <row r="1" spans="1:7" x14ac:dyDescent="0.35">
      <c r="G1" s="24" t="s">
        <v>270</v>
      </c>
    </row>
    <row r="2" spans="1:7" x14ac:dyDescent="0.35">
      <c r="A2" s="22" t="s">
        <v>267</v>
      </c>
      <c r="B2" s="22"/>
      <c r="G2" s="381" t="s">
        <v>268</v>
      </c>
    </row>
    <row r="3" spans="1:7" x14ac:dyDescent="0.35">
      <c r="A3" s="23" t="s">
        <v>269</v>
      </c>
    </row>
    <row r="4" spans="1:7" ht="15" thickBot="1" x14ac:dyDescent="0.4">
      <c r="A4" s="23"/>
    </row>
    <row r="5" spans="1:7" x14ac:dyDescent="0.35">
      <c r="A5" s="25"/>
      <c r="B5" s="364" t="s">
        <v>271</v>
      </c>
      <c r="C5" s="364"/>
      <c r="D5" s="364"/>
      <c r="E5" s="26"/>
    </row>
    <row r="6" spans="1:7" ht="24.5" thickBot="1" x14ac:dyDescent="0.4">
      <c r="A6" s="27" t="s">
        <v>272</v>
      </c>
      <c r="B6" s="28" t="s">
        <v>273</v>
      </c>
      <c r="C6" s="29" t="s">
        <v>274</v>
      </c>
      <c r="D6" s="30" t="s">
        <v>275</v>
      </c>
      <c r="E6" s="31" t="s">
        <v>276</v>
      </c>
    </row>
    <row r="7" spans="1:7" x14ac:dyDescent="0.35">
      <c r="A7" s="32" t="s">
        <v>38</v>
      </c>
      <c r="B7" s="33">
        <v>44</v>
      </c>
      <c r="C7" s="34">
        <v>3435.7083274997494</v>
      </c>
      <c r="D7" s="35">
        <v>3534.6925896710609</v>
      </c>
      <c r="E7" s="36">
        <v>2.8810438121021981E-2</v>
      </c>
    </row>
    <row r="8" spans="1:7" x14ac:dyDescent="0.35">
      <c r="A8" s="37" t="s">
        <v>33</v>
      </c>
      <c r="B8" s="33">
        <v>34</v>
      </c>
      <c r="C8" s="34">
        <v>2002.5600788409995</v>
      </c>
      <c r="D8" s="35">
        <v>2407.0527160787524</v>
      </c>
      <c r="E8" s="36">
        <v>0.20198776631553386</v>
      </c>
    </row>
    <row r="9" spans="1:7" x14ac:dyDescent="0.35">
      <c r="A9" s="37" t="s">
        <v>45</v>
      </c>
      <c r="B9" s="33">
        <v>29</v>
      </c>
      <c r="C9" s="34">
        <v>816.50570631476</v>
      </c>
      <c r="D9" s="35">
        <v>846.04704940975557</v>
      </c>
      <c r="E9" s="36">
        <v>3.6180204089850523E-2</v>
      </c>
    </row>
    <row r="10" spans="1:7" x14ac:dyDescent="0.35">
      <c r="A10" s="37" t="s">
        <v>36</v>
      </c>
      <c r="B10" s="33">
        <v>36</v>
      </c>
      <c r="C10" s="34">
        <v>520.21997344084002</v>
      </c>
      <c r="D10" s="35">
        <v>572.85051378935725</v>
      </c>
      <c r="E10" s="36">
        <v>0.101169780161281</v>
      </c>
    </row>
    <row r="11" spans="1:7" x14ac:dyDescent="0.35">
      <c r="A11" s="37" t="s">
        <v>157</v>
      </c>
      <c r="B11" s="33">
        <v>7</v>
      </c>
      <c r="C11" s="34">
        <v>402.22242113267998</v>
      </c>
      <c r="D11" s="35">
        <v>435.5786484269517</v>
      </c>
      <c r="E11" s="36">
        <v>8.2929805853037206E-2</v>
      </c>
    </row>
    <row r="12" spans="1:7" x14ac:dyDescent="0.35">
      <c r="A12" s="37" t="s">
        <v>50</v>
      </c>
      <c r="B12" s="33">
        <v>9</v>
      </c>
      <c r="C12" s="34">
        <v>442.68808896290005</v>
      </c>
      <c r="D12" s="35">
        <v>404.94010379975595</v>
      </c>
      <c r="E12" s="36">
        <v>-8.5269936337292365E-2</v>
      </c>
    </row>
    <row r="13" spans="1:7" x14ac:dyDescent="0.35">
      <c r="A13" s="37" t="s">
        <v>31</v>
      </c>
      <c r="B13" s="33">
        <v>24</v>
      </c>
      <c r="C13" s="34">
        <v>373.71050120863197</v>
      </c>
      <c r="D13" s="35">
        <v>383.7426998981781</v>
      </c>
      <c r="E13" s="36">
        <v>2.6844840209468566E-2</v>
      </c>
    </row>
    <row r="14" spans="1:7" x14ac:dyDescent="0.35">
      <c r="A14" s="37" t="s">
        <v>35</v>
      </c>
      <c r="B14" s="33">
        <v>17</v>
      </c>
      <c r="C14" s="34">
        <v>319.57347133690001</v>
      </c>
      <c r="D14" s="35">
        <v>342.15739496762802</v>
      </c>
      <c r="E14" s="36">
        <v>7.0668956144108841E-2</v>
      </c>
    </row>
    <row r="15" spans="1:7" x14ac:dyDescent="0.35">
      <c r="A15" s="37" t="s">
        <v>39</v>
      </c>
      <c r="B15" s="33">
        <v>32</v>
      </c>
      <c r="C15" s="34">
        <v>191.89507363438</v>
      </c>
      <c r="D15" s="35">
        <v>187.13838678861575</v>
      </c>
      <c r="E15" s="36">
        <v>-2.4787957062551918E-2</v>
      </c>
    </row>
    <row r="16" spans="1:7" x14ac:dyDescent="0.35">
      <c r="A16" s="37" t="s">
        <v>49</v>
      </c>
      <c r="B16" s="33">
        <v>36</v>
      </c>
      <c r="C16" s="34">
        <v>108.6803658865</v>
      </c>
      <c r="D16" s="35">
        <v>138.8599530136255</v>
      </c>
      <c r="E16" s="36">
        <v>0.27769125435815573</v>
      </c>
    </row>
    <row r="17" spans="1:5" x14ac:dyDescent="0.35">
      <c r="A17" s="37" t="s">
        <v>46</v>
      </c>
      <c r="B17" s="33">
        <v>22</v>
      </c>
      <c r="C17" s="34">
        <v>71.39687741857999</v>
      </c>
      <c r="D17" s="35">
        <v>112.29751075883478</v>
      </c>
      <c r="E17" s="36">
        <v>0.57286305534716553</v>
      </c>
    </row>
    <row r="18" spans="1:5" x14ac:dyDescent="0.35">
      <c r="A18" s="37" t="s">
        <v>42</v>
      </c>
      <c r="B18" s="33">
        <v>30</v>
      </c>
      <c r="C18" s="34">
        <v>80.614992219450997</v>
      </c>
      <c r="D18" s="35">
        <v>74.435181182627545</v>
      </c>
      <c r="E18" s="36">
        <v>-7.6658334469607139E-2</v>
      </c>
    </row>
    <row r="19" spans="1:5" x14ac:dyDescent="0.35">
      <c r="A19" s="37" t="s">
        <v>32</v>
      </c>
      <c r="B19" s="33">
        <v>4</v>
      </c>
      <c r="C19" s="34">
        <v>44.239093946600001</v>
      </c>
      <c r="D19" s="35">
        <v>46.510357101883663</v>
      </c>
      <c r="E19" s="36">
        <v>5.1340634553348953E-2</v>
      </c>
    </row>
    <row r="20" spans="1:5" x14ac:dyDescent="0.35">
      <c r="A20" s="37" t="s">
        <v>40</v>
      </c>
      <c r="B20" s="33">
        <v>11</v>
      </c>
      <c r="C20" s="34">
        <v>43.02927213033</v>
      </c>
      <c r="D20" s="35">
        <v>41.991686823407512</v>
      </c>
      <c r="E20" s="36">
        <v>-2.4113475677203604E-2</v>
      </c>
    </row>
    <row r="21" spans="1:5" x14ac:dyDescent="0.35">
      <c r="A21" s="37" t="s">
        <v>48</v>
      </c>
      <c r="B21" s="33">
        <v>21</v>
      </c>
      <c r="C21" s="34">
        <v>26.79674157513</v>
      </c>
      <c r="D21" s="35">
        <v>31.970226277615744</v>
      </c>
      <c r="E21" s="36">
        <v>0.1930639472706355</v>
      </c>
    </row>
    <row r="22" spans="1:5" x14ac:dyDescent="0.35">
      <c r="A22" s="37" t="s">
        <v>34</v>
      </c>
      <c r="B22" s="33">
        <v>6</v>
      </c>
      <c r="C22" s="34">
        <v>23.965204643</v>
      </c>
      <c r="D22" s="35">
        <v>30.988488767200003</v>
      </c>
      <c r="E22" s="36">
        <v>0.29306172130899938</v>
      </c>
    </row>
    <row r="23" spans="1:5" x14ac:dyDescent="0.35">
      <c r="A23" s="37" t="s">
        <v>41</v>
      </c>
      <c r="B23" s="33">
        <v>14</v>
      </c>
      <c r="C23" s="34">
        <v>26.738363855639999</v>
      </c>
      <c r="D23" s="35">
        <v>27.617618816495042</v>
      </c>
      <c r="E23" s="36">
        <v>3.2883648588302804E-2</v>
      </c>
    </row>
    <row r="24" spans="1:5" x14ac:dyDescent="0.35">
      <c r="A24" s="37" t="s">
        <v>43</v>
      </c>
      <c r="B24" s="33">
        <v>10</v>
      </c>
      <c r="C24" s="34">
        <v>14.818928763879999</v>
      </c>
      <c r="D24" s="35">
        <v>16.344206253946155</v>
      </c>
      <c r="E24" s="36">
        <v>0.10292764844000751</v>
      </c>
    </row>
    <row r="25" spans="1:5" x14ac:dyDescent="0.35">
      <c r="A25" s="37" t="s">
        <v>47</v>
      </c>
      <c r="B25" s="33">
        <v>13</v>
      </c>
      <c r="C25" s="38">
        <v>3.9547144385599995</v>
      </c>
      <c r="D25" s="39">
        <v>3.3891227374975053</v>
      </c>
      <c r="E25" s="36">
        <v>-0.14301707742732467</v>
      </c>
    </row>
    <row r="26" spans="1:5" ht="15" thickBot="1" x14ac:dyDescent="0.4">
      <c r="A26" s="40" t="s">
        <v>44</v>
      </c>
      <c r="B26" s="41">
        <v>6</v>
      </c>
      <c r="C26" s="42">
        <v>1.0938411454000001</v>
      </c>
      <c r="D26" s="43">
        <v>1.4432213069184001</v>
      </c>
      <c r="E26" s="44">
        <v>0.31940667343486817</v>
      </c>
    </row>
    <row r="29" spans="1:5" x14ac:dyDescent="0.35">
      <c r="B29" s="22"/>
    </row>
    <row r="33" spans="7:9" x14ac:dyDescent="0.35">
      <c r="G33" s="55" t="s">
        <v>254</v>
      </c>
    </row>
    <row r="37" spans="7:9" x14ac:dyDescent="0.35">
      <c r="G37" s="242"/>
      <c r="I37" s="55"/>
    </row>
  </sheetData>
  <mergeCells count="1">
    <mergeCell ref="B5:D5"/>
  </mergeCells>
  <pageMargins left="0.7" right="0.7" top="0.75" bottom="0.75" header="0.3" footer="0.3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901C77-3F6C-4C8E-AF16-0201774E77FD}">
  <dimension ref="B1:I34"/>
  <sheetViews>
    <sheetView topLeftCell="G1" zoomScale="70" zoomScaleNormal="70" workbookViewId="0">
      <selection activeCell="G2" sqref="G2"/>
    </sheetView>
  </sheetViews>
  <sheetFormatPr defaultColWidth="9.1796875" defaultRowHeight="14.5" x14ac:dyDescent="0.35"/>
  <cols>
    <col min="1" max="1" width="4.81640625" style="241" customWidth="1"/>
    <col min="2" max="2" width="30.81640625" style="241" customWidth="1"/>
    <col min="3" max="7" width="10.54296875" style="241" customWidth="1"/>
    <col min="8" max="8" width="9.26953125" style="241" customWidth="1"/>
    <col min="9" max="9" width="12.453125" style="241" bestFit="1" customWidth="1"/>
    <col min="10" max="11" width="10.81640625" style="241" customWidth="1"/>
    <col min="12" max="13" width="7.81640625" style="241" customWidth="1"/>
    <col min="14" max="14" width="22" style="241" bestFit="1" customWidth="1"/>
    <col min="15" max="16384" width="9.1796875" style="241"/>
  </cols>
  <sheetData>
    <row r="1" spans="2:7" ht="15" thickBot="1" x14ac:dyDescent="0.4">
      <c r="G1" s="24" t="s">
        <v>278</v>
      </c>
    </row>
    <row r="2" spans="2:7" x14ac:dyDescent="0.35">
      <c r="C2" s="45"/>
      <c r="D2" s="53" t="s">
        <v>281</v>
      </c>
      <c r="E2" s="53"/>
      <c r="F2" s="26"/>
      <c r="G2" s="381" t="s">
        <v>277</v>
      </c>
    </row>
    <row r="3" spans="2:7" ht="24.5" thickBot="1" x14ac:dyDescent="0.4">
      <c r="C3" s="28" t="s">
        <v>273</v>
      </c>
      <c r="D3" s="28" t="s">
        <v>274</v>
      </c>
      <c r="E3" s="28" t="s">
        <v>275</v>
      </c>
      <c r="F3" s="31" t="s">
        <v>276</v>
      </c>
    </row>
    <row r="4" spans="2:7" x14ac:dyDescent="0.35">
      <c r="B4" s="22" t="s">
        <v>279</v>
      </c>
      <c r="C4" s="33">
        <v>53</v>
      </c>
      <c r="D4" s="34">
        <v>4310.5282269184872</v>
      </c>
      <c r="E4" s="35">
        <v>4363.2000857038174</v>
      </c>
      <c r="F4" s="36">
        <v>1.2219351321354013E-2</v>
      </c>
    </row>
    <row r="5" spans="2:7" ht="15" thickBot="1" x14ac:dyDescent="0.4">
      <c r="B5" s="23" t="s">
        <v>280</v>
      </c>
      <c r="C5" s="33">
        <v>60</v>
      </c>
      <c r="D5" s="34">
        <v>1234.3267430182491</v>
      </c>
      <c r="E5" s="35">
        <v>1179.6353931198062</v>
      </c>
      <c r="F5" s="36">
        <v>-4.4308648587414047E-2</v>
      </c>
    </row>
    <row r="6" spans="2:7" x14ac:dyDescent="0.35">
      <c r="B6" s="25"/>
      <c r="C6" s="33">
        <v>58</v>
      </c>
      <c r="D6" s="34">
        <v>1127.1687315857278</v>
      </c>
      <c r="E6" s="35">
        <v>1138.8001917245749</v>
      </c>
      <c r="F6" s="36">
        <v>1.0319182756678981E-2</v>
      </c>
    </row>
    <row r="7" spans="2:7" ht="15" thickBot="1" x14ac:dyDescent="0.4">
      <c r="B7" s="27" t="s">
        <v>272</v>
      </c>
      <c r="C7" s="33">
        <v>19</v>
      </c>
      <c r="D7" s="34">
        <v>798.65979713430818</v>
      </c>
      <c r="E7" s="35">
        <v>862.43931541199436</v>
      </c>
      <c r="F7" s="36">
        <v>7.9858180550135507E-2</v>
      </c>
    </row>
    <row r="8" spans="2:7" x14ac:dyDescent="0.35">
      <c r="B8" s="32" t="s">
        <v>36</v>
      </c>
      <c r="C8" s="33">
        <v>13</v>
      </c>
      <c r="D8" s="34">
        <v>702.99830479217121</v>
      </c>
      <c r="E8" s="35">
        <v>671.70035011320033</v>
      </c>
      <c r="F8" s="36">
        <v>-4.4520668777748414E-2</v>
      </c>
    </row>
    <row r="9" spans="2:7" x14ac:dyDescent="0.35">
      <c r="B9" s="37" t="s">
        <v>31</v>
      </c>
      <c r="C9" s="33">
        <v>38</v>
      </c>
      <c r="D9" s="34">
        <v>561.98216108309907</v>
      </c>
      <c r="E9" s="35">
        <v>598.66174165849645</v>
      </c>
      <c r="F9" s="36">
        <v>6.5268229341489098E-2</v>
      </c>
    </row>
    <row r="10" spans="2:7" x14ac:dyDescent="0.35">
      <c r="B10" s="37" t="s">
        <v>39</v>
      </c>
      <c r="C10" s="33">
        <v>41</v>
      </c>
      <c r="D10" s="34">
        <v>562.76184315311775</v>
      </c>
      <c r="E10" s="35">
        <v>494.28474962706804</v>
      </c>
      <c r="F10" s="36">
        <v>-0.12168041305426296</v>
      </c>
    </row>
    <row r="11" spans="2:7" x14ac:dyDescent="0.35">
      <c r="B11" s="37" t="s">
        <v>157</v>
      </c>
      <c r="C11" s="33">
        <v>30</v>
      </c>
      <c r="D11" s="34">
        <v>440.99647162764882</v>
      </c>
      <c r="E11" s="35">
        <v>458.72000028872048</v>
      </c>
      <c r="F11" s="36">
        <v>4.0189728946485453E-2</v>
      </c>
    </row>
    <row r="12" spans="2:7" x14ac:dyDescent="0.35">
      <c r="B12" s="37" t="s">
        <v>35</v>
      </c>
      <c r="C12" s="33">
        <v>31</v>
      </c>
      <c r="D12" s="34">
        <v>450.27485946673511</v>
      </c>
      <c r="E12" s="35">
        <v>442.30823477521915</v>
      </c>
      <c r="F12" s="36">
        <v>-1.7692803682068575E-2</v>
      </c>
    </row>
    <row r="13" spans="2:7" x14ac:dyDescent="0.35">
      <c r="B13" s="37" t="s">
        <v>46</v>
      </c>
      <c r="C13" s="33">
        <v>17</v>
      </c>
      <c r="D13" s="34">
        <v>274.8216539124071</v>
      </c>
      <c r="E13" s="35">
        <v>285.12419119366086</v>
      </c>
      <c r="F13" s="36">
        <v>3.7488084125050253E-2</v>
      </c>
    </row>
    <row r="14" spans="2:7" x14ac:dyDescent="0.35">
      <c r="B14" s="37" t="s">
        <v>33</v>
      </c>
      <c r="C14" s="33">
        <v>33</v>
      </c>
      <c r="D14" s="34">
        <v>142.83198259187247</v>
      </c>
      <c r="E14" s="35">
        <v>142.58607198366346</v>
      </c>
      <c r="F14" s="36">
        <v>-1.7216774824982991E-3</v>
      </c>
    </row>
    <row r="15" spans="2:7" x14ac:dyDescent="0.35">
      <c r="B15" s="37" t="s">
        <v>38</v>
      </c>
      <c r="C15" s="33">
        <v>29</v>
      </c>
      <c r="D15" s="34">
        <v>100.56942418550129</v>
      </c>
      <c r="E15" s="35">
        <v>99.371105136476913</v>
      </c>
      <c r="F15" s="36">
        <v>-1.1915341653085991E-2</v>
      </c>
    </row>
    <row r="16" spans="2:7" x14ac:dyDescent="0.35">
      <c r="B16" s="37" t="s">
        <v>49</v>
      </c>
      <c r="C16" s="33">
        <v>21</v>
      </c>
      <c r="D16" s="34">
        <v>108.82621533408572</v>
      </c>
      <c r="E16" s="35">
        <v>93.359844027173068</v>
      </c>
      <c r="F16" s="36">
        <v>-0.14211990428438973</v>
      </c>
    </row>
    <row r="17" spans="2:6" x14ac:dyDescent="0.35">
      <c r="B17" s="37" t="s">
        <v>43</v>
      </c>
      <c r="C17" s="33">
        <v>21</v>
      </c>
      <c r="D17" s="34">
        <v>69.118900722770647</v>
      </c>
      <c r="E17" s="35">
        <v>73.957018818206137</v>
      </c>
      <c r="F17" s="36">
        <v>6.9997034745108627E-2</v>
      </c>
    </row>
    <row r="18" spans="2:6" x14ac:dyDescent="0.35">
      <c r="B18" s="37" t="s">
        <v>50</v>
      </c>
      <c r="C18" s="33">
        <v>36</v>
      </c>
      <c r="D18" s="34">
        <v>65.555346490459712</v>
      </c>
      <c r="E18" s="35">
        <v>60.136680335899392</v>
      </c>
      <c r="F18" s="36">
        <v>-8.2657882913469163E-2</v>
      </c>
    </row>
    <row r="19" spans="2:6" x14ac:dyDescent="0.35">
      <c r="B19" s="37" t="s">
        <v>45</v>
      </c>
      <c r="C19" s="33">
        <v>12</v>
      </c>
      <c r="D19" s="34">
        <v>23.829586295322404</v>
      </c>
      <c r="E19" s="35">
        <v>25.794123540051054</v>
      </c>
      <c r="F19" s="36">
        <v>8.2441097398080976E-2</v>
      </c>
    </row>
    <row r="20" spans="2:6" x14ac:dyDescent="0.35">
      <c r="B20" s="37" t="s">
        <v>41</v>
      </c>
      <c r="C20" s="33">
        <v>19</v>
      </c>
      <c r="D20" s="34">
        <v>20.1690118562477</v>
      </c>
      <c r="E20" s="35">
        <v>18.849905404875003</v>
      </c>
      <c r="F20" s="36">
        <v>-6.5402631560458974E-2</v>
      </c>
    </row>
    <row r="21" spans="2:6" x14ac:dyDescent="0.35">
      <c r="B21" s="37" t="s">
        <v>40</v>
      </c>
      <c r="C21" s="33">
        <v>1</v>
      </c>
      <c r="D21" s="34">
        <v>15.153070630000016</v>
      </c>
      <c r="E21" s="35">
        <v>14.950637174999986</v>
      </c>
      <c r="F21" s="36">
        <v>-1.3359236549670165E-2</v>
      </c>
    </row>
    <row r="22" spans="2:6" x14ac:dyDescent="0.35">
      <c r="B22" s="37" t="s">
        <v>42</v>
      </c>
      <c r="C22" s="33">
        <v>6</v>
      </c>
      <c r="D22" s="34">
        <v>13.916229633242306</v>
      </c>
      <c r="E22" s="35">
        <v>14.580390288450001</v>
      </c>
      <c r="F22" s="36">
        <v>4.7725617693256908E-2</v>
      </c>
    </row>
    <row r="23" spans="2:6" ht="15" thickBot="1" x14ac:dyDescent="0.4">
      <c r="B23" s="37" t="s">
        <v>34</v>
      </c>
      <c r="C23" s="41">
        <v>6</v>
      </c>
      <c r="D23" s="42">
        <v>7.6161126375000006</v>
      </c>
      <c r="E23" s="43">
        <v>5.7819542357999998</v>
      </c>
      <c r="F23" s="44">
        <v>-0.24082606035381138</v>
      </c>
    </row>
    <row r="24" spans="2:6" x14ac:dyDescent="0.35">
      <c r="B24" s="37" t="s">
        <v>48</v>
      </c>
    </row>
    <row r="25" spans="2:6" x14ac:dyDescent="0.35">
      <c r="B25" s="37" t="s">
        <v>32</v>
      </c>
    </row>
    <row r="26" spans="2:6" x14ac:dyDescent="0.35">
      <c r="B26" s="37" t="s">
        <v>47</v>
      </c>
    </row>
    <row r="27" spans="2:6" ht="15" thickBot="1" x14ac:dyDescent="0.4">
      <c r="B27" s="40" t="s">
        <v>44</v>
      </c>
    </row>
    <row r="34" spans="7:9" x14ac:dyDescent="0.35">
      <c r="G34" s="242" t="s">
        <v>254</v>
      </c>
      <c r="I34" s="55"/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8EA6B-B833-42EF-AD5D-60A226FC7D82}">
  <dimension ref="A1:D107"/>
  <sheetViews>
    <sheetView topLeftCell="D1" zoomScale="80" zoomScaleNormal="80" workbookViewId="0">
      <selection activeCell="D1" sqref="D1"/>
    </sheetView>
  </sheetViews>
  <sheetFormatPr defaultColWidth="8.81640625" defaultRowHeight="14.5" x14ac:dyDescent="0.35"/>
  <cols>
    <col min="1" max="1" width="8.81640625" style="238"/>
    <col min="2" max="2" width="17.7265625" style="238" customWidth="1"/>
    <col min="3" max="3" width="5.54296875" style="238" customWidth="1"/>
    <col min="4" max="6" width="5.54296875" style="238" bestFit="1" customWidth="1"/>
    <col min="7" max="7" width="10.7265625" style="238" bestFit="1" customWidth="1"/>
    <col min="8" max="9" width="8.81640625" style="238"/>
    <col min="10" max="10" width="28.26953125" style="238" customWidth="1"/>
    <col min="11" max="11" width="10.1796875" style="238" customWidth="1"/>
    <col min="12" max="14" width="8.81640625" style="238"/>
    <col min="15" max="15" width="24.1796875" style="238" customWidth="1"/>
    <col min="16" max="16" width="11.54296875" style="238" bestFit="1" customWidth="1"/>
    <col min="17" max="16384" width="8.81640625" style="238"/>
  </cols>
  <sheetData>
    <row r="1" spans="1:4" x14ac:dyDescent="0.35">
      <c r="A1" s="48" t="s">
        <v>293</v>
      </c>
      <c r="B1" s="48" t="s">
        <v>294</v>
      </c>
      <c r="D1" s="263" t="s">
        <v>329</v>
      </c>
    </row>
    <row r="2" spans="1:4" x14ac:dyDescent="0.35">
      <c r="A2" s="49">
        <v>2020</v>
      </c>
      <c r="B2" s="238">
        <v>9.9</v>
      </c>
    </row>
    <row r="3" spans="1:4" x14ac:dyDescent="0.35">
      <c r="A3" s="49">
        <v>2021</v>
      </c>
      <c r="B3" s="238">
        <v>10.7</v>
      </c>
    </row>
    <row r="4" spans="1:4" x14ac:dyDescent="0.35">
      <c r="A4" s="49">
        <v>2022</v>
      </c>
      <c r="B4" s="238">
        <v>11.5</v>
      </c>
    </row>
    <row r="5" spans="1:4" x14ac:dyDescent="0.35">
      <c r="A5" s="49">
        <v>2023</v>
      </c>
      <c r="B5" s="238">
        <v>11.4</v>
      </c>
    </row>
    <row r="6" spans="1:4" x14ac:dyDescent="0.35">
      <c r="A6" s="49">
        <v>2024</v>
      </c>
      <c r="B6" s="238">
        <v>12.3</v>
      </c>
    </row>
    <row r="18" spans="4:4" x14ac:dyDescent="0.35">
      <c r="D18" s="264" t="s">
        <v>295</v>
      </c>
    </row>
    <row r="35" ht="31.5" customHeight="1" x14ac:dyDescent="0.35"/>
    <row r="52" spans="2:3" ht="31.5" customHeight="1" x14ac:dyDescent="0.35">
      <c r="B52" s="239"/>
    </row>
    <row r="53" spans="2:3" x14ac:dyDescent="0.35">
      <c r="B53" s="240"/>
      <c r="C53" s="240"/>
    </row>
    <row r="54" spans="2:3" x14ac:dyDescent="0.35">
      <c r="B54" s="240"/>
      <c r="C54" s="240"/>
    </row>
    <row r="55" spans="2:3" x14ac:dyDescent="0.35">
      <c r="B55" s="240"/>
      <c r="C55" s="240"/>
    </row>
    <row r="56" spans="2:3" x14ac:dyDescent="0.35">
      <c r="B56" s="240"/>
      <c r="C56" s="240"/>
    </row>
    <row r="57" spans="2:3" x14ac:dyDescent="0.35">
      <c r="B57" s="240"/>
      <c r="C57" s="240"/>
    </row>
    <row r="58" spans="2:3" x14ac:dyDescent="0.35">
      <c r="B58" s="240"/>
      <c r="C58" s="240"/>
    </row>
    <row r="59" spans="2:3" x14ac:dyDescent="0.35">
      <c r="B59" s="240"/>
      <c r="C59" s="240"/>
    </row>
    <row r="60" spans="2:3" x14ac:dyDescent="0.35">
      <c r="B60" s="240"/>
      <c r="C60" s="240"/>
    </row>
    <row r="61" spans="2:3" x14ac:dyDescent="0.35">
      <c r="B61" s="240"/>
      <c r="C61" s="240"/>
    </row>
    <row r="62" spans="2:3" x14ac:dyDescent="0.35">
      <c r="B62" s="240"/>
      <c r="C62" s="240"/>
    </row>
    <row r="63" spans="2:3" x14ac:dyDescent="0.35">
      <c r="B63" s="240"/>
      <c r="C63" s="240"/>
    </row>
    <row r="64" spans="2:3" x14ac:dyDescent="0.35">
      <c r="B64" s="240"/>
      <c r="C64" s="240"/>
    </row>
    <row r="65" spans="2:3" x14ac:dyDescent="0.35">
      <c r="B65" s="240"/>
      <c r="C65" s="240"/>
    </row>
    <row r="66" spans="2:3" x14ac:dyDescent="0.35">
      <c r="B66" s="240"/>
      <c r="C66" s="240"/>
    </row>
    <row r="67" spans="2:3" x14ac:dyDescent="0.35">
      <c r="B67" s="239"/>
    </row>
    <row r="69" spans="2:3" ht="31.5" customHeight="1" x14ac:dyDescent="0.35"/>
    <row r="78" spans="2:3" ht="31.5" customHeight="1" x14ac:dyDescent="0.35"/>
    <row r="95" ht="31.5" customHeight="1" x14ac:dyDescent="0.35"/>
    <row r="107" ht="34.5" customHeight="1" x14ac:dyDescent="0.35"/>
  </sheetData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E0B5E-5D73-424A-BE31-D46D92E1FFB2}">
  <dimension ref="A1:E19"/>
  <sheetViews>
    <sheetView zoomScale="80" zoomScaleNormal="80" workbookViewId="0">
      <selection activeCell="A2" sqref="A2"/>
    </sheetView>
  </sheetViews>
  <sheetFormatPr defaultRowHeight="14.5" x14ac:dyDescent="0.35"/>
  <cols>
    <col min="1" max="1" width="51.453125" customWidth="1"/>
    <col min="2" max="3" width="11.1796875" bestFit="1" customWidth="1"/>
    <col min="4" max="4" width="7.26953125" bestFit="1" customWidth="1"/>
    <col min="5" max="5" width="7" customWidth="1"/>
    <col min="7" max="7" width="12.1796875" bestFit="1" customWidth="1"/>
  </cols>
  <sheetData>
    <row r="1" spans="1:5" x14ac:dyDescent="0.35">
      <c r="A1" s="227" t="s">
        <v>266</v>
      </c>
    </row>
    <row r="2" spans="1:5" x14ac:dyDescent="0.35">
      <c r="A2" s="227"/>
    </row>
    <row r="3" spans="1:5" x14ac:dyDescent="0.35">
      <c r="B3" s="200"/>
      <c r="C3" s="200"/>
      <c r="D3" s="200"/>
      <c r="E3" s="269" t="s">
        <v>330</v>
      </c>
    </row>
    <row r="4" spans="1:5" ht="26.5" x14ac:dyDescent="0.35">
      <c r="A4" s="270" t="s">
        <v>161</v>
      </c>
      <c r="B4" s="271">
        <v>2023</v>
      </c>
      <c r="C4" s="271">
        <v>2024</v>
      </c>
      <c r="D4" s="271" t="s">
        <v>265</v>
      </c>
      <c r="E4" s="271" t="s">
        <v>58</v>
      </c>
    </row>
    <row r="5" spans="1:5" s="1" customFormat="1" x14ac:dyDescent="0.35">
      <c r="A5" s="266" t="s">
        <v>264</v>
      </c>
      <c r="B5" s="20">
        <v>4205199.5559941996</v>
      </c>
      <c r="C5" s="20">
        <v>4257505.1762418002</v>
      </c>
      <c r="D5" s="272">
        <v>68.686344055793782</v>
      </c>
      <c r="E5" s="272">
        <v>1.2438320595997121</v>
      </c>
    </row>
    <row r="6" spans="1:5" x14ac:dyDescent="0.35">
      <c r="A6" s="267" t="s">
        <v>263</v>
      </c>
      <c r="B6" s="21">
        <v>2602042.7594252997</v>
      </c>
      <c r="C6" s="21">
        <v>2627512.8727137004</v>
      </c>
      <c r="D6" s="273">
        <v>42.389673227725631</v>
      </c>
      <c r="E6" s="273">
        <v>0.97885068168618994</v>
      </c>
    </row>
    <row r="7" spans="1:5" x14ac:dyDescent="0.35">
      <c r="A7" s="267" t="s">
        <v>262</v>
      </c>
      <c r="B7" s="21">
        <v>1128615.4895030998</v>
      </c>
      <c r="C7" s="21">
        <v>1143033.3327991001</v>
      </c>
      <c r="D7" s="273">
        <v>18.440560260970237</v>
      </c>
      <c r="E7" s="273">
        <v>1.2774805440910677</v>
      </c>
    </row>
    <row r="8" spans="1:5" x14ac:dyDescent="0.35">
      <c r="A8" s="267" t="s">
        <v>261</v>
      </c>
      <c r="B8" s="21">
        <v>259479.96437920001</v>
      </c>
      <c r="C8" s="21">
        <v>265237.32883109996</v>
      </c>
      <c r="D8" s="273">
        <v>4.2790746388743699</v>
      </c>
      <c r="E8" s="273">
        <v>2.2188088647515869</v>
      </c>
    </row>
    <row r="9" spans="1:5" x14ac:dyDescent="0.35">
      <c r="A9" s="267" t="s">
        <v>260</v>
      </c>
      <c r="B9" s="21">
        <v>104059.83182539999</v>
      </c>
      <c r="C9" s="21">
        <v>98830.660878800001</v>
      </c>
      <c r="D9" s="273">
        <v>1.5944353548326025</v>
      </c>
      <c r="E9" s="273">
        <v>-5.0251579835088673</v>
      </c>
    </row>
    <row r="10" spans="1:5" x14ac:dyDescent="0.35">
      <c r="A10" s="267" t="s">
        <v>259</v>
      </c>
      <c r="B10" s="21">
        <v>51558.273476999995</v>
      </c>
      <c r="C10" s="21">
        <v>64354.431559500001</v>
      </c>
      <c r="D10" s="273">
        <v>1.0382302415690139</v>
      </c>
      <c r="E10" s="273">
        <v>24.818825805344968</v>
      </c>
    </row>
    <row r="11" spans="1:5" x14ac:dyDescent="0.35">
      <c r="A11" s="267" t="s">
        <v>258</v>
      </c>
      <c r="B11" s="21">
        <v>47147.941615399999</v>
      </c>
      <c r="C11" s="21">
        <v>46257.860095799995</v>
      </c>
      <c r="D11" s="273">
        <v>0.74627819868666723</v>
      </c>
      <c r="E11" s="273">
        <v>-1.8878480992037101</v>
      </c>
    </row>
    <row r="12" spans="1:5" x14ac:dyDescent="0.35">
      <c r="A12" s="267" t="s">
        <v>257</v>
      </c>
      <c r="B12" s="21">
        <v>12295.295768800002</v>
      </c>
      <c r="C12" s="21">
        <v>12278.6893638</v>
      </c>
      <c r="D12" s="273">
        <v>0.1980921331352678</v>
      </c>
      <c r="E12" s="273">
        <v>-0.13506307869503997</v>
      </c>
    </row>
    <row r="13" spans="1:5" x14ac:dyDescent="0.35">
      <c r="A13" s="267" t="s">
        <v>256</v>
      </c>
      <c r="B13" s="21">
        <v>1924490.7026285001</v>
      </c>
      <c r="C13" s="21">
        <v>1940968.8214184002</v>
      </c>
      <c r="D13" s="273">
        <v>31.313655944206221</v>
      </c>
      <c r="E13" s="273">
        <v>0.85623270444455857</v>
      </c>
    </row>
    <row r="14" spans="1:5" x14ac:dyDescent="0.35">
      <c r="A14" s="268" t="s">
        <v>255</v>
      </c>
      <c r="B14" s="19">
        <v>6129690.2586226994</v>
      </c>
      <c r="C14" s="19">
        <v>6198473.9976602001</v>
      </c>
      <c r="D14" s="274">
        <v>100</v>
      </c>
      <c r="E14" s="274">
        <v>1.1221405346011064</v>
      </c>
    </row>
    <row r="16" spans="1:5" x14ac:dyDescent="0.35">
      <c r="A16" s="265" t="s">
        <v>313</v>
      </c>
    </row>
    <row r="17" spans="1:5" x14ac:dyDescent="0.35">
      <c r="A17" s="264" t="s">
        <v>254</v>
      </c>
      <c r="B17" s="236"/>
      <c r="C17" s="236"/>
      <c r="D17" s="237"/>
      <c r="E17" s="237"/>
    </row>
    <row r="19" spans="1:5" ht="31" x14ac:dyDescent="0.7">
      <c r="A19" s="18"/>
      <c r="D19" s="5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BEFAC-D4D8-4AD4-8EF9-D068110AEB50}">
  <dimension ref="A2:F26"/>
  <sheetViews>
    <sheetView topLeftCell="F2" zoomScale="80" zoomScaleNormal="80" workbookViewId="0">
      <selection activeCell="F2" sqref="F2"/>
    </sheetView>
  </sheetViews>
  <sheetFormatPr defaultRowHeight="14.5" x14ac:dyDescent="0.35"/>
  <cols>
    <col min="1" max="1" width="18.7265625" customWidth="1"/>
    <col min="2" max="2" width="5.1796875" bestFit="1" customWidth="1"/>
  </cols>
  <sheetData>
    <row r="2" spans="1:6" ht="15.5" x14ac:dyDescent="0.35">
      <c r="F2" s="14" t="s">
        <v>155</v>
      </c>
    </row>
    <row r="3" spans="1:6" x14ac:dyDescent="0.35">
      <c r="B3" s="1">
        <v>2024</v>
      </c>
      <c r="C3" s="1">
        <v>2025</v>
      </c>
      <c r="D3" s="15" t="s">
        <v>156</v>
      </c>
    </row>
    <row r="4" spans="1:6" x14ac:dyDescent="0.35">
      <c r="A4" s="235" t="s">
        <v>45</v>
      </c>
      <c r="B4">
        <v>601</v>
      </c>
      <c r="C4">
        <v>610</v>
      </c>
      <c r="D4" s="16">
        <f t="shared" ref="D4:D24" si="0">SUM(C4-B4)/B4*100</f>
        <v>1.497504159733777</v>
      </c>
    </row>
    <row r="5" spans="1:6" x14ac:dyDescent="0.35">
      <c r="A5" s="235" t="s">
        <v>42</v>
      </c>
      <c r="B5">
        <v>472</v>
      </c>
      <c r="C5">
        <v>492</v>
      </c>
      <c r="D5" s="16">
        <f t="shared" si="0"/>
        <v>4.2372881355932197</v>
      </c>
    </row>
    <row r="6" spans="1:6" x14ac:dyDescent="0.35">
      <c r="A6" s="235" t="s">
        <v>39</v>
      </c>
      <c r="B6">
        <v>467</v>
      </c>
      <c r="C6">
        <v>468</v>
      </c>
      <c r="D6" s="16">
        <f t="shared" si="0"/>
        <v>0.21413276231263384</v>
      </c>
    </row>
    <row r="7" spans="1:6" x14ac:dyDescent="0.35">
      <c r="A7" s="235" t="s">
        <v>38</v>
      </c>
      <c r="B7">
        <v>402</v>
      </c>
      <c r="C7">
        <v>404</v>
      </c>
      <c r="D7" s="16">
        <f t="shared" si="0"/>
        <v>0.49751243781094528</v>
      </c>
    </row>
    <row r="8" spans="1:6" x14ac:dyDescent="0.35">
      <c r="A8" s="235" t="s">
        <v>36</v>
      </c>
      <c r="B8">
        <v>402</v>
      </c>
      <c r="C8">
        <v>413</v>
      </c>
      <c r="D8" s="16">
        <f t="shared" si="0"/>
        <v>2.7363184079601992</v>
      </c>
    </row>
    <row r="9" spans="1:6" x14ac:dyDescent="0.35">
      <c r="A9" s="235" t="s">
        <v>46</v>
      </c>
      <c r="B9">
        <v>365</v>
      </c>
      <c r="C9">
        <v>379</v>
      </c>
      <c r="D9" s="16">
        <f t="shared" si="0"/>
        <v>3.8356164383561646</v>
      </c>
    </row>
    <row r="10" spans="1:6" x14ac:dyDescent="0.35">
      <c r="A10" s="235" t="s">
        <v>31</v>
      </c>
      <c r="B10">
        <v>343</v>
      </c>
      <c r="C10">
        <v>344</v>
      </c>
      <c r="D10" s="16">
        <f t="shared" si="0"/>
        <v>0.29154518950437319</v>
      </c>
    </row>
    <row r="11" spans="1:6" x14ac:dyDescent="0.35">
      <c r="A11" s="235" t="s">
        <v>34</v>
      </c>
      <c r="B11">
        <v>302</v>
      </c>
      <c r="C11">
        <v>302</v>
      </c>
      <c r="D11" s="16">
        <f t="shared" si="0"/>
        <v>0</v>
      </c>
    </row>
    <row r="12" spans="1:6" x14ac:dyDescent="0.35">
      <c r="A12" s="235" t="s">
        <v>49</v>
      </c>
      <c r="B12">
        <v>289</v>
      </c>
      <c r="C12">
        <v>293</v>
      </c>
      <c r="D12" s="16">
        <f t="shared" si="0"/>
        <v>1.3840830449826991</v>
      </c>
    </row>
    <row r="13" spans="1:6" x14ac:dyDescent="0.35">
      <c r="A13" s="235" t="s">
        <v>33</v>
      </c>
      <c r="B13">
        <v>271</v>
      </c>
      <c r="C13">
        <v>273</v>
      </c>
      <c r="D13" s="16">
        <f t="shared" si="0"/>
        <v>0.73800738007380073</v>
      </c>
    </row>
    <row r="14" spans="1:6" x14ac:dyDescent="0.35">
      <c r="A14" s="235" t="s">
        <v>48</v>
      </c>
      <c r="B14">
        <v>270</v>
      </c>
      <c r="C14">
        <v>270</v>
      </c>
      <c r="D14" s="16">
        <f t="shared" si="0"/>
        <v>0</v>
      </c>
    </row>
    <row r="15" spans="1:6" x14ac:dyDescent="0.35">
      <c r="A15" s="235" t="s">
        <v>50</v>
      </c>
      <c r="B15">
        <v>270</v>
      </c>
      <c r="C15">
        <v>274</v>
      </c>
      <c r="D15" s="16">
        <f t="shared" si="0"/>
        <v>1.4814814814814816</v>
      </c>
    </row>
    <row r="16" spans="1:6" x14ac:dyDescent="0.35">
      <c r="A16" s="235" t="s">
        <v>47</v>
      </c>
      <c r="B16">
        <v>225</v>
      </c>
      <c r="C16">
        <v>233</v>
      </c>
      <c r="D16" s="16">
        <f t="shared" si="0"/>
        <v>3.5555555555555554</v>
      </c>
    </row>
    <row r="17" spans="1:6" x14ac:dyDescent="0.35">
      <c r="A17" s="235" t="s">
        <v>157</v>
      </c>
      <c r="B17">
        <v>181</v>
      </c>
      <c r="C17">
        <v>181</v>
      </c>
      <c r="D17" s="16">
        <f t="shared" si="0"/>
        <v>0</v>
      </c>
    </row>
    <row r="18" spans="1:6" x14ac:dyDescent="0.35">
      <c r="A18" s="235" t="s">
        <v>44</v>
      </c>
      <c r="B18">
        <v>159</v>
      </c>
      <c r="C18">
        <v>159</v>
      </c>
      <c r="D18" s="16">
        <f t="shared" si="0"/>
        <v>0</v>
      </c>
    </row>
    <row r="19" spans="1:6" x14ac:dyDescent="0.35">
      <c r="A19" s="235" t="s">
        <v>41</v>
      </c>
      <c r="B19">
        <v>157</v>
      </c>
      <c r="C19">
        <v>159</v>
      </c>
      <c r="D19" s="16">
        <f t="shared" si="0"/>
        <v>1.2738853503184715</v>
      </c>
    </row>
    <row r="20" spans="1:6" x14ac:dyDescent="0.35">
      <c r="A20" t="s">
        <v>43</v>
      </c>
      <c r="B20">
        <v>150</v>
      </c>
      <c r="C20">
        <v>150</v>
      </c>
      <c r="D20" s="16">
        <f t="shared" si="0"/>
        <v>0</v>
      </c>
    </row>
    <row r="21" spans="1:6" x14ac:dyDescent="0.35">
      <c r="A21" s="235" t="s">
        <v>158</v>
      </c>
      <c r="B21">
        <v>105</v>
      </c>
      <c r="C21">
        <v>105</v>
      </c>
      <c r="D21" s="16">
        <f t="shared" si="0"/>
        <v>0</v>
      </c>
    </row>
    <row r="22" spans="1:6" x14ac:dyDescent="0.35">
      <c r="A22" s="235" t="s">
        <v>159</v>
      </c>
      <c r="B22">
        <v>103</v>
      </c>
      <c r="C22">
        <v>103</v>
      </c>
      <c r="D22" s="16">
        <f t="shared" si="0"/>
        <v>0</v>
      </c>
    </row>
    <row r="23" spans="1:6" x14ac:dyDescent="0.35">
      <c r="A23" s="235" t="s">
        <v>40</v>
      </c>
      <c r="B23">
        <v>69</v>
      </c>
      <c r="C23">
        <v>69</v>
      </c>
      <c r="D23" s="16">
        <f t="shared" si="0"/>
        <v>0</v>
      </c>
    </row>
    <row r="24" spans="1:6" x14ac:dyDescent="0.35">
      <c r="A24" s="235" t="s">
        <v>32</v>
      </c>
      <c r="B24">
        <v>36</v>
      </c>
      <c r="C24">
        <v>36</v>
      </c>
      <c r="D24" s="16">
        <f t="shared" si="0"/>
        <v>0</v>
      </c>
    </row>
    <row r="26" spans="1:6" x14ac:dyDescent="0.35">
      <c r="A26" s="235" t="s">
        <v>27</v>
      </c>
      <c r="B26">
        <f>SUM(B4:B24)</f>
        <v>5639</v>
      </c>
      <c r="C26">
        <f>SUM(C4:C24)</f>
        <v>5717</v>
      </c>
      <c r="D26" s="16">
        <f>SUM(C26-B26)/B26*100</f>
        <v>1.3832239758822484</v>
      </c>
      <c r="F26" t="s">
        <v>160</v>
      </c>
    </row>
  </sheetData>
  <pageMargins left="0.7" right="0.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66BFF-EEC2-4232-910D-27ADA19C3D4F}">
  <dimension ref="A1:F30"/>
  <sheetViews>
    <sheetView topLeftCell="F1" zoomScale="80" zoomScaleNormal="80" workbookViewId="0">
      <selection activeCell="F1" sqref="F1"/>
    </sheetView>
  </sheetViews>
  <sheetFormatPr defaultColWidth="8.81640625" defaultRowHeight="13" x14ac:dyDescent="0.3"/>
  <cols>
    <col min="1" max="1" width="23.54296875" style="229" customWidth="1"/>
    <col min="2" max="2" width="5.81640625" style="229" customWidth="1"/>
    <col min="3" max="16384" width="8.81640625" style="229"/>
  </cols>
  <sheetData>
    <row r="1" spans="1:6" ht="15.5" x14ac:dyDescent="0.35">
      <c r="F1" s="382" t="s">
        <v>296</v>
      </c>
    </row>
    <row r="2" spans="1:6" ht="18.5" x14ac:dyDescent="0.45">
      <c r="A2" s="228"/>
    </row>
    <row r="3" spans="1:6" ht="14.5" x14ac:dyDescent="0.35">
      <c r="A3" s="230" t="s">
        <v>161</v>
      </c>
      <c r="B3" s="365" t="s">
        <v>162</v>
      </c>
      <c r="C3" s="365"/>
      <c r="D3" s="365"/>
    </row>
    <row r="4" spans="1:6" ht="14.5" x14ac:dyDescent="0.35">
      <c r="A4" s="231"/>
      <c r="B4" s="230">
        <v>2024</v>
      </c>
      <c r="C4" s="230">
        <v>2025</v>
      </c>
      <c r="D4" s="15" t="s">
        <v>156</v>
      </c>
    </row>
    <row r="5" spans="1:6" ht="14.5" x14ac:dyDescent="0.35">
      <c r="A5" s="232" t="s">
        <v>163</v>
      </c>
      <c r="B5" s="54">
        <v>4</v>
      </c>
      <c r="C5" s="54">
        <v>4</v>
      </c>
      <c r="D5" s="16">
        <f>SUM(C5-B5)/B5*100</f>
        <v>0</v>
      </c>
    </row>
    <row r="6" spans="1:6" ht="14.5" x14ac:dyDescent="0.35">
      <c r="A6" s="232" t="s">
        <v>164</v>
      </c>
      <c r="B6" s="54">
        <v>38</v>
      </c>
      <c r="C6" s="54">
        <v>38</v>
      </c>
      <c r="D6" s="16">
        <f t="shared" ref="D6:D17" si="0">SUM(C6-B6)/B6*100</f>
        <v>0</v>
      </c>
    </row>
    <row r="7" spans="1:6" ht="29" x14ac:dyDescent="0.35">
      <c r="A7" s="232" t="s">
        <v>165</v>
      </c>
      <c r="B7" s="54">
        <v>52</v>
      </c>
      <c r="C7" s="54">
        <v>52</v>
      </c>
      <c r="D7" s="16">
        <f t="shared" si="0"/>
        <v>0</v>
      </c>
    </row>
    <row r="8" spans="1:6" ht="29" x14ac:dyDescent="0.35">
      <c r="A8" s="232" t="s">
        <v>166</v>
      </c>
      <c r="B8" s="54">
        <v>166</v>
      </c>
      <c r="C8" s="54">
        <v>166</v>
      </c>
      <c r="D8" s="16">
        <f t="shared" si="0"/>
        <v>0</v>
      </c>
    </row>
    <row r="9" spans="1:6" ht="29" x14ac:dyDescent="0.35">
      <c r="A9" s="232" t="s">
        <v>167</v>
      </c>
      <c r="B9" s="54">
        <v>172</v>
      </c>
      <c r="C9" s="54">
        <v>174</v>
      </c>
      <c r="D9" s="16">
        <f t="shared" si="0"/>
        <v>1.1627906976744187</v>
      </c>
    </row>
    <row r="10" spans="1:6" ht="29" x14ac:dyDescent="0.35">
      <c r="A10" s="232" t="s">
        <v>168</v>
      </c>
      <c r="B10" s="54">
        <v>173</v>
      </c>
      <c r="C10" s="54">
        <v>173</v>
      </c>
      <c r="D10" s="16">
        <f t="shared" si="0"/>
        <v>0</v>
      </c>
    </row>
    <row r="11" spans="1:6" ht="29" x14ac:dyDescent="0.35">
      <c r="A11" s="232" t="s">
        <v>169</v>
      </c>
      <c r="B11" s="54">
        <v>384</v>
      </c>
      <c r="C11" s="54">
        <v>411</v>
      </c>
      <c r="D11" s="16">
        <f t="shared" si="0"/>
        <v>7.03125</v>
      </c>
    </row>
    <row r="12" spans="1:6" ht="14.5" x14ac:dyDescent="0.35">
      <c r="A12" s="232" t="s">
        <v>97</v>
      </c>
      <c r="B12" s="54">
        <v>530</v>
      </c>
      <c r="C12" s="54">
        <v>531</v>
      </c>
      <c r="D12" s="16">
        <f t="shared" si="0"/>
        <v>0.18867924528301888</v>
      </c>
    </row>
    <row r="13" spans="1:6" ht="29" x14ac:dyDescent="0.35">
      <c r="A13" s="232" t="s">
        <v>170</v>
      </c>
      <c r="B13" s="54">
        <v>839</v>
      </c>
      <c r="C13" s="54">
        <v>847</v>
      </c>
      <c r="D13" s="16">
        <f t="shared" si="0"/>
        <v>0.95351609058402853</v>
      </c>
    </row>
    <row r="14" spans="1:6" ht="29" x14ac:dyDescent="0.35">
      <c r="A14" s="232" t="s">
        <v>171</v>
      </c>
      <c r="B14" s="54">
        <v>1611</v>
      </c>
      <c r="C14" s="54">
        <v>1622</v>
      </c>
      <c r="D14" s="16">
        <f t="shared" si="0"/>
        <v>0.68280571073867158</v>
      </c>
    </row>
    <row r="15" spans="1:6" ht="43.5" x14ac:dyDescent="0.35">
      <c r="A15" s="232" t="s">
        <v>172</v>
      </c>
      <c r="B15" s="54">
        <v>1670</v>
      </c>
      <c r="C15" s="54">
        <v>1699</v>
      </c>
      <c r="D15" s="16">
        <f t="shared" si="0"/>
        <v>1.7365269461077846</v>
      </c>
    </row>
    <row r="16" spans="1:6" ht="14.5" x14ac:dyDescent="0.35">
      <c r="A16" s="232"/>
      <c r="B16" s="54"/>
      <c r="C16" s="54"/>
      <c r="D16" s="16"/>
    </row>
    <row r="17" spans="1:6" ht="14.5" x14ac:dyDescent="0.35">
      <c r="A17" s="233" t="s">
        <v>27</v>
      </c>
      <c r="B17" s="344">
        <f>SUM(B5:B15)</f>
        <v>5639</v>
      </c>
      <c r="C17" s="344">
        <f>SUM(C5:C15)</f>
        <v>5717</v>
      </c>
      <c r="D17" s="16">
        <f t="shared" si="0"/>
        <v>1.3832239758822484</v>
      </c>
    </row>
    <row r="18" spans="1:6" ht="14.5" x14ac:dyDescent="0.35">
      <c r="A18" s="232"/>
      <c r="B18"/>
      <c r="C18"/>
    </row>
    <row r="19" spans="1:6" ht="14.5" x14ac:dyDescent="0.35">
      <c r="A19"/>
      <c r="B19"/>
    </row>
    <row r="20" spans="1:6" ht="14.5" x14ac:dyDescent="0.35">
      <c r="A20"/>
      <c r="B20"/>
    </row>
    <row r="21" spans="1:6" ht="14.5" x14ac:dyDescent="0.35">
      <c r="A21"/>
      <c r="B21" s="234"/>
    </row>
    <row r="22" spans="1:6" ht="14.5" x14ac:dyDescent="0.35">
      <c r="A22"/>
      <c r="B22"/>
    </row>
    <row r="23" spans="1:6" ht="14.5" x14ac:dyDescent="0.35">
      <c r="A23"/>
      <c r="B23"/>
    </row>
    <row r="24" spans="1:6" ht="14.5" x14ac:dyDescent="0.35">
      <c r="A24"/>
      <c r="B24" s="234"/>
    </row>
    <row r="25" spans="1:6" ht="14.5" x14ac:dyDescent="0.35">
      <c r="A25"/>
      <c r="B25" s="234"/>
    </row>
    <row r="26" spans="1:6" ht="14.5" x14ac:dyDescent="0.35">
      <c r="A26"/>
      <c r="B26" s="234"/>
    </row>
    <row r="27" spans="1:6" ht="14.5" x14ac:dyDescent="0.35">
      <c r="A27"/>
      <c r="B27"/>
    </row>
    <row r="28" spans="1:6" ht="14.5" x14ac:dyDescent="0.35">
      <c r="A28"/>
      <c r="B28" s="234"/>
    </row>
    <row r="29" spans="1:6" ht="14.5" x14ac:dyDescent="0.35">
      <c r="A29"/>
      <c r="B29" s="234"/>
    </row>
    <row r="30" spans="1:6" ht="14.5" x14ac:dyDescent="0.35">
      <c r="A30"/>
      <c r="B30"/>
      <c r="F30" t="s">
        <v>331</v>
      </c>
    </row>
  </sheetData>
  <mergeCells count="1">
    <mergeCell ref="B3:D3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7334B-41FA-4F06-9C05-034D4D432FFC}">
  <dimension ref="A1:G36"/>
  <sheetViews>
    <sheetView zoomScale="70" zoomScaleNormal="70" workbookViewId="0"/>
  </sheetViews>
  <sheetFormatPr defaultRowHeight="14.5" x14ac:dyDescent="0.35"/>
  <cols>
    <col min="1" max="1" width="21.26953125" customWidth="1"/>
    <col min="2" max="2" width="11" bestFit="1" customWidth="1"/>
    <col min="3" max="3" width="7.453125" bestFit="1" customWidth="1"/>
    <col min="4" max="4" width="14.453125" customWidth="1"/>
    <col min="5" max="5" width="8" bestFit="1" customWidth="1"/>
    <col min="6" max="6" width="1.7265625" customWidth="1"/>
    <col min="7" max="7" width="11.1796875" bestFit="1" customWidth="1"/>
  </cols>
  <sheetData>
    <row r="1" spans="1:7" x14ac:dyDescent="0.35">
      <c r="A1" s="8" t="s">
        <v>332</v>
      </c>
      <c r="B1" s="3"/>
      <c r="C1" s="3"/>
      <c r="D1" s="3"/>
      <c r="E1" s="3"/>
      <c r="F1" s="3"/>
      <c r="G1" s="3"/>
    </row>
    <row r="2" spans="1:7" x14ac:dyDescent="0.35">
      <c r="A2" s="280"/>
      <c r="B2" s="280"/>
      <c r="C2" s="280"/>
      <c r="D2" s="280"/>
      <c r="E2" s="280"/>
      <c r="F2" s="280"/>
      <c r="G2" s="281"/>
    </row>
    <row r="3" spans="1:7" ht="45.5" x14ac:dyDescent="0.35">
      <c r="A3" s="282"/>
      <c r="B3" s="366" t="s">
        <v>334</v>
      </c>
      <c r="C3" s="366"/>
      <c r="D3" s="366"/>
      <c r="E3" s="366"/>
      <c r="F3" s="283"/>
      <c r="G3" s="284" t="s">
        <v>335</v>
      </c>
    </row>
    <row r="4" spans="1:7" s="5" customFormat="1" ht="27.75" customHeight="1" x14ac:dyDescent="0.3">
      <c r="A4" s="285"/>
      <c r="B4" s="285" t="s">
        <v>8</v>
      </c>
      <c r="C4" s="285" t="s">
        <v>9</v>
      </c>
      <c r="D4" s="286" t="s">
        <v>29</v>
      </c>
      <c r="E4" s="286" t="s">
        <v>30</v>
      </c>
      <c r="F4" s="286"/>
      <c r="G4" s="287" t="s">
        <v>333</v>
      </c>
    </row>
    <row r="5" spans="1:7" x14ac:dyDescent="0.35">
      <c r="A5" s="275"/>
    </row>
    <row r="6" spans="1:7" x14ac:dyDescent="0.35">
      <c r="A6" t="s">
        <v>31</v>
      </c>
      <c r="B6" s="276">
        <v>49690</v>
      </c>
      <c r="C6" s="6">
        <v>2.0231928173194103</v>
      </c>
      <c r="D6" s="6">
        <v>-13.683186547848594</v>
      </c>
      <c r="E6" s="6">
        <v>18.208134847929646</v>
      </c>
      <c r="F6" s="11"/>
      <c r="G6" s="6">
        <v>5.3963885790740882</v>
      </c>
    </row>
    <row r="7" spans="1:7" x14ac:dyDescent="0.35">
      <c r="A7" t="s">
        <v>32</v>
      </c>
      <c r="B7" s="276">
        <v>37086</v>
      </c>
      <c r="C7" s="6">
        <v>1.510004605013235</v>
      </c>
      <c r="D7" s="345">
        <v>1754.3</v>
      </c>
      <c r="E7" s="6">
        <v>74.770161290322577</v>
      </c>
      <c r="F7" s="11"/>
      <c r="G7" s="6">
        <v>59.205547945861547</v>
      </c>
    </row>
    <row r="8" spans="1:7" x14ac:dyDescent="0.35">
      <c r="A8" t="s">
        <v>33</v>
      </c>
      <c r="B8" s="276">
        <v>51027</v>
      </c>
      <c r="C8" s="6">
        <v>2.0776305069301175</v>
      </c>
      <c r="D8" s="6">
        <v>-5.0801741136202985</v>
      </c>
      <c r="E8" s="6">
        <v>27.507816711590298</v>
      </c>
      <c r="F8" s="11"/>
      <c r="G8" s="6">
        <v>5.2370460469842071</v>
      </c>
    </row>
    <row r="9" spans="1:7" x14ac:dyDescent="0.35">
      <c r="A9" t="s">
        <v>34</v>
      </c>
      <c r="B9" s="276">
        <v>9548</v>
      </c>
      <c r="C9" s="6">
        <v>0.38875920748170106</v>
      </c>
      <c r="D9" s="6">
        <v>22.050364310366867</v>
      </c>
      <c r="E9" s="6">
        <v>20.892778993435449</v>
      </c>
      <c r="F9" s="11"/>
      <c r="G9" s="6">
        <v>22.5203551177908</v>
      </c>
    </row>
    <row r="10" spans="1:7" x14ac:dyDescent="0.35">
      <c r="A10" t="s">
        <v>35</v>
      </c>
      <c r="B10" s="277">
        <v>66846</v>
      </c>
      <c r="C10" s="6">
        <v>2.7217216153458095</v>
      </c>
      <c r="D10" s="6">
        <v>31.178617685152478</v>
      </c>
      <c r="E10" s="6">
        <v>26.621266427718041</v>
      </c>
      <c r="F10" s="11"/>
      <c r="G10" s="6">
        <v>21.403104349851329</v>
      </c>
    </row>
    <row r="11" spans="1:7" x14ac:dyDescent="0.35">
      <c r="A11" t="s">
        <v>36</v>
      </c>
      <c r="B11" s="276">
        <v>41052</v>
      </c>
      <c r="C11" s="6">
        <v>1.6714854404627979</v>
      </c>
      <c r="D11" s="6">
        <v>-8.7408856482304813</v>
      </c>
      <c r="E11" s="6">
        <v>17.887581699346406</v>
      </c>
      <c r="F11" s="11"/>
      <c r="G11" s="6">
        <v>5.0801110570785228</v>
      </c>
    </row>
    <row r="12" spans="1:7" x14ac:dyDescent="0.35">
      <c r="A12" t="s">
        <v>157</v>
      </c>
      <c r="B12" s="276">
        <v>19067</v>
      </c>
      <c r="C12" s="6">
        <v>0.77633764233908609</v>
      </c>
      <c r="D12" s="6">
        <v>-11.299776702642351</v>
      </c>
      <c r="E12" s="6">
        <v>22.537825059101653</v>
      </c>
      <c r="F12" s="11"/>
      <c r="G12" s="6">
        <v>8.5024617317873989</v>
      </c>
    </row>
    <row r="13" spans="1:7" x14ac:dyDescent="0.35">
      <c r="A13" t="s">
        <v>38</v>
      </c>
      <c r="B13" s="276">
        <v>192650</v>
      </c>
      <c r="C13" s="6">
        <v>7.8439946922234718</v>
      </c>
      <c r="D13" s="6">
        <v>0.33070333046897377</v>
      </c>
      <c r="E13" s="6">
        <v>35.695756901982584</v>
      </c>
      <c r="F13" s="11"/>
      <c r="G13" s="6">
        <v>18.472722481840229</v>
      </c>
    </row>
    <row r="14" spans="1:7" x14ac:dyDescent="0.35">
      <c r="A14" t="s">
        <v>39</v>
      </c>
      <c r="B14" s="276">
        <v>237038</v>
      </c>
      <c r="C14" s="6">
        <v>9.6513097007800024</v>
      </c>
      <c r="D14" s="6">
        <v>-2.9697944681182022</v>
      </c>
      <c r="E14" s="6">
        <v>34.249096951307614</v>
      </c>
      <c r="F14" s="11"/>
      <c r="G14" s="6">
        <v>36.387085036325139</v>
      </c>
    </row>
    <row r="15" spans="1:7" x14ac:dyDescent="0.35">
      <c r="A15" t="s">
        <v>40</v>
      </c>
      <c r="B15" s="276">
        <v>54350</v>
      </c>
      <c r="C15" s="6">
        <v>2.212930763157777</v>
      </c>
      <c r="D15" s="6">
        <v>-6.7848934929509834</v>
      </c>
      <c r="E15" s="6">
        <v>27.857508969759099</v>
      </c>
      <c r="F15" s="11"/>
      <c r="G15" s="6">
        <v>18.01790751260549</v>
      </c>
    </row>
    <row r="16" spans="1:7" x14ac:dyDescent="0.35">
      <c r="A16" t="s">
        <v>41</v>
      </c>
      <c r="B16" s="276">
        <v>134533</v>
      </c>
      <c r="C16" s="6">
        <v>5.4776856367967834</v>
      </c>
      <c r="D16" s="6">
        <v>4.8524242636800796</v>
      </c>
      <c r="E16" s="6">
        <v>34.241028251463476</v>
      </c>
      <c r="F16" s="11"/>
      <c r="G16" s="6">
        <v>29.561234964520605</v>
      </c>
    </row>
    <row r="17" spans="1:7" x14ac:dyDescent="0.35">
      <c r="A17" t="s">
        <v>42</v>
      </c>
      <c r="B17" s="54">
        <v>150220</v>
      </c>
      <c r="C17" s="6">
        <v>6.1164021939569686</v>
      </c>
      <c r="D17" s="6">
        <v>-13.270402124649983</v>
      </c>
      <c r="E17" s="6">
        <v>28.602437166793603</v>
      </c>
      <c r="F17" s="11"/>
      <c r="G17" s="6">
        <v>23.387901834770155</v>
      </c>
    </row>
    <row r="18" spans="1:7" x14ac:dyDescent="0.35">
      <c r="A18" t="s">
        <v>43</v>
      </c>
      <c r="B18" s="276">
        <v>67899</v>
      </c>
      <c r="C18" s="6">
        <v>2.7645958764976979</v>
      </c>
      <c r="D18" s="6">
        <v>-3.8448466309796925</v>
      </c>
      <c r="E18" s="6">
        <v>31.103527256069629</v>
      </c>
      <c r="F18" s="11"/>
      <c r="G18" s="6">
        <v>16.50162530036317</v>
      </c>
    </row>
    <row r="19" spans="1:7" x14ac:dyDescent="0.35">
      <c r="A19" t="s">
        <v>44</v>
      </c>
      <c r="B19" s="276">
        <v>20444</v>
      </c>
      <c r="C19" s="6">
        <v>0.83240398384540182</v>
      </c>
      <c r="D19" s="6">
        <v>-1.758769822200865</v>
      </c>
      <c r="E19" s="6">
        <v>29.5007215007215</v>
      </c>
      <c r="F19" s="11"/>
      <c r="G19" s="6">
        <v>10.993248379606266</v>
      </c>
    </row>
    <row r="20" spans="1:7" x14ac:dyDescent="0.35">
      <c r="A20" t="s">
        <v>45</v>
      </c>
      <c r="B20" s="276">
        <v>150012</v>
      </c>
      <c r="C20" s="6">
        <v>6.1079332040998056</v>
      </c>
      <c r="D20" s="6">
        <v>45.791340687108217</v>
      </c>
      <c r="E20" s="6">
        <v>16.889439315469488</v>
      </c>
      <c r="F20" s="11"/>
      <c r="G20" s="6">
        <v>29.789192789367934</v>
      </c>
    </row>
    <row r="21" spans="1:7" x14ac:dyDescent="0.35">
      <c r="A21" t="s">
        <v>46</v>
      </c>
      <c r="B21" s="276">
        <v>318461</v>
      </c>
      <c r="C21" s="6">
        <v>12.966552783182866</v>
      </c>
      <c r="D21" s="6">
        <v>2.3769798789328345</v>
      </c>
      <c r="E21" s="6">
        <v>29.356655604719766</v>
      </c>
      <c r="F21" s="11"/>
      <c r="G21" s="6">
        <v>24.480215046398762</v>
      </c>
    </row>
    <row r="22" spans="1:7" x14ac:dyDescent="0.35">
      <c r="A22" t="s">
        <v>47</v>
      </c>
      <c r="B22" s="276">
        <v>141249</v>
      </c>
      <c r="C22" s="6">
        <v>5.7511362900694172</v>
      </c>
      <c r="D22" s="6">
        <v>6.9347182581441302</v>
      </c>
      <c r="E22" s="6">
        <v>37.596220388607932</v>
      </c>
      <c r="F22" s="11"/>
      <c r="G22" s="6">
        <v>29.524511945911129</v>
      </c>
    </row>
    <row r="23" spans="1:7" x14ac:dyDescent="0.35">
      <c r="A23" t="s">
        <v>48</v>
      </c>
      <c r="B23" s="276">
        <v>186521</v>
      </c>
      <c r="C23" s="6">
        <v>7.5944445055188909</v>
      </c>
      <c r="D23" s="6">
        <v>-4.627475443700753</v>
      </c>
      <c r="E23" s="6">
        <v>18.97466937945066</v>
      </c>
      <c r="F23" s="11"/>
      <c r="G23" s="6">
        <v>34.659016254474899</v>
      </c>
    </row>
    <row r="24" spans="1:7" x14ac:dyDescent="0.35">
      <c r="A24" t="s">
        <v>49</v>
      </c>
      <c r="B24" s="276">
        <v>402779</v>
      </c>
      <c r="C24" s="6">
        <v>16.399669546530383</v>
      </c>
      <c r="D24" s="6">
        <v>-2.5224950508468016</v>
      </c>
      <c r="E24" s="6">
        <v>29.793549818773577</v>
      </c>
      <c r="F24" s="11"/>
      <c r="G24" s="6">
        <v>29.899747112005592</v>
      </c>
    </row>
    <row r="25" spans="1:7" x14ac:dyDescent="0.35">
      <c r="A25" t="s">
        <v>50</v>
      </c>
      <c r="B25" s="276">
        <v>184115</v>
      </c>
      <c r="C25" s="6">
        <v>7.4964810939980513</v>
      </c>
      <c r="D25" s="6">
        <v>5.1731130647381738</v>
      </c>
      <c r="E25" s="6">
        <v>69.034495688039001</v>
      </c>
      <c r="F25" s="11"/>
      <c r="G25" s="6">
        <v>14.992888933405158</v>
      </c>
    </row>
    <row r="26" spans="1:7" ht="8.25" customHeight="1" x14ac:dyDescent="0.35">
      <c r="B26" s="197"/>
      <c r="C26" s="6"/>
      <c r="D26" s="6"/>
      <c r="E26" s="6"/>
      <c r="F26" s="11"/>
      <c r="G26" s="6"/>
    </row>
    <row r="27" spans="1:7" ht="16.5" x14ac:dyDescent="0.35">
      <c r="A27" s="1" t="s">
        <v>336</v>
      </c>
      <c r="B27" s="278">
        <v>2514596</v>
      </c>
      <c r="C27" s="6">
        <v>107.00964050048556</v>
      </c>
      <c r="D27" s="6">
        <v>2.3850385522261841</v>
      </c>
      <c r="E27" s="6">
        <v>28.89742352157025</v>
      </c>
      <c r="F27" s="11"/>
      <c r="G27" s="6">
        <v>20.227114271018003</v>
      </c>
    </row>
    <row r="28" spans="1:7" ht="6" customHeight="1" x14ac:dyDescent="0.35">
      <c r="B28" s="197"/>
      <c r="C28" s="6"/>
      <c r="D28" s="6"/>
      <c r="E28" s="6"/>
      <c r="F28" s="11"/>
      <c r="G28" s="6"/>
    </row>
    <row r="29" spans="1:7" x14ac:dyDescent="0.35">
      <c r="A29" s="1" t="s">
        <v>52</v>
      </c>
      <c r="B29" s="279">
        <v>466968</v>
      </c>
      <c r="C29" s="6">
        <v>19.872010376708918</v>
      </c>
      <c r="D29" s="6">
        <v>8.4456376088304488</v>
      </c>
      <c r="E29" s="6">
        <v>28.154347039672011</v>
      </c>
      <c r="F29" s="11"/>
      <c r="G29" s="6">
        <v>10.642567798850928</v>
      </c>
    </row>
    <row r="30" spans="1:7" x14ac:dyDescent="0.35">
      <c r="A30" s="1" t="s">
        <v>53</v>
      </c>
      <c r="B30" s="279">
        <v>576143</v>
      </c>
      <c r="C30" s="6">
        <v>24.51799625342252</v>
      </c>
      <c r="D30" s="6">
        <v>-4.6296127698386558</v>
      </c>
      <c r="E30" s="6">
        <v>31.913975516534649</v>
      </c>
      <c r="F30" s="11"/>
      <c r="G30" s="6">
        <v>28.098011541768496</v>
      </c>
    </row>
    <row r="31" spans="1:7" x14ac:dyDescent="0.35">
      <c r="A31" s="291" t="s">
        <v>54</v>
      </c>
      <c r="B31" s="288">
        <v>1471483</v>
      </c>
      <c r="C31" s="289">
        <v>62.619548759552622</v>
      </c>
      <c r="D31" s="289">
        <v>3.5302717850541789</v>
      </c>
      <c r="E31" s="289">
        <v>28.092995284369689</v>
      </c>
      <c r="F31" s="290"/>
      <c r="G31" s="289">
        <v>24.550929653339317</v>
      </c>
    </row>
    <row r="32" spans="1:7" x14ac:dyDescent="0.35">
      <c r="A32" s="4"/>
      <c r="B32" s="54"/>
    </row>
    <row r="33" spans="1:7" ht="16.5" x14ac:dyDescent="0.35">
      <c r="A33" s="7" t="s">
        <v>55</v>
      </c>
    </row>
    <row r="34" spans="1:7" ht="16.5" x14ac:dyDescent="0.35">
      <c r="A34" s="7" t="s">
        <v>56</v>
      </c>
    </row>
    <row r="35" spans="1:7" ht="19.5" customHeight="1" x14ac:dyDescent="0.35">
      <c r="A35" s="227" t="s">
        <v>82</v>
      </c>
    </row>
    <row r="36" spans="1:7" x14ac:dyDescent="0.35">
      <c r="A36" s="8" t="s">
        <v>57</v>
      </c>
      <c r="G36" s="54"/>
    </row>
  </sheetData>
  <mergeCells count="1">
    <mergeCell ref="B3:E3"/>
  </mergeCells>
  <printOptions horizontalCentered="1" verticalCentered="1"/>
  <pageMargins left="0.70866141732283472" right="0.70866141732283472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28</vt:i4>
      </vt:variant>
      <vt:variant>
        <vt:lpstr>Intervalli denominati</vt:lpstr>
      </vt:variant>
      <vt:variant>
        <vt:i4>13</vt:i4>
      </vt:variant>
    </vt:vector>
  </HeadingPairs>
  <TitlesOfParts>
    <vt:vector size="41" baseType="lpstr">
      <vt:lpstr>t1</vt:lpstr>
      <vt:lpstr>t2</vt:lpstr>
      <vt:lpstr>f1</vt:lpstr>
      <vt:lpstr>f2</vt:lpstr>
      <vt:lpstr>f3</vt:lpstr>
      <vt:lpstr>t3</vt:lpstr>
      <vt:lpstr>f4</vt:lpstr>
      <vt:lpstr>f5</vt:lpstr>
      <vt:lpstr>t4</vt:lpstr>
      <vt:lpstr>t5</vt:lpstr>
      <vt:lpstr>t6</vt:lpstr>
      <vt:lpstr>t7</vt:lpstr>
      <vt:lpstr>t8</vt:lpstr>
      <vt:lpstr>t9</vt:lpstr>
      <vt:lpstr>f6</vt:lpstr>
      <vt:lpstr>f7</vt:lpstr>
      <vt:lpstr>f8</vt:lpstr>
      <vt:lpstr>t10</vt:lpstr>
      <vt:lpstr>f9</vt:lpstr>
      <vt:lpstr>f10</vt:lpstr>
      <vt:lpstr>f11</vt:lpstr>
      <vt:lpstr>f12</vt:lpstr>
      <vt:lpstr>f13</vt:lpstr>
      <vt:lpstr>t11</vt:lpstr>
      <vt:lpstr>t12</vt:lpstr>
      <vt:lpstr>f14</vt:lpstr>
      <vt:lpstr>f15</vt:lpstr>
      <vt:lpstr>f16</vt:lpstr>
      <vt:lpstr>'t9'!_Hlk210325645</vt:lpstr>
      <vt:lpstr>'f12'!Area_stampa</vt:lpstr>
      <vt:lpstr>'f13'!Area_stampa</vt:lpstr>
      <vt:lpstr>'f14'!Area_stampa</vt:lpstr>
      <vt:lpstr>'f15'!Area_stampa</vt:lpstr>
      <vt:lpstr>'f16'!Area_stampa</vt:lpstr>
      <vt:lpstr>'f4'!Area_stampa</vt:lpstr>
      <vt:lpstr>'t11'!Area_stampa</vt:lpstr>
      <vt:lpstr>'t12'!Area_stampa</vt:lpstr>
      <vt:lpstr>'t4'!Area_stampa</vt:lpstr>
      <vt:lpstr>'t5'!Area_stampa</vt:lpstr>
      <vt:lpstr>'t7'!Area_stampa</vt:lpstr>
      <vt:lpstr>'t8'!Area_stampa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Viganò</dc:creator>
  <cp:lastModifiedBy>Marco Amato (CREA-PB)</cp:lastModifiedBy>
  <cp:lastPrinted>2025-12-02T08:51:30Z</cp:lastPrinted>
  <dcterms:created xsi:type="dcterms:W3CDTF">2025-11-06T13:16:17Z</dcterms:created>
  <dcterms:modified xsi:type="dcterms:W3CDTF">2025-12-18T10:05:01Z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